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8800\Common\NORC-SM\Week 2\Banners\"/>
    </mc:Choice>
  </mc:AlternateContent>
  <bookViews>
    <workbookView xWindow="0" yWindow="0" windowWidth="13125" windowHeight="6105" activeTab="1"/>
  </bookViews>
  <sheets>
    <sheet name="TOC" sheetId="1" r:id="rId1"/>
    <sheet name="SOC1" sheetId="2" r:id="rId2"/>
    <sheet name="SOC2A" sheetId="3" r:id="rId3"/>
    <sheet name="SOC2B" sheetId="4" r:id="rId4"/>
    <sheet name="SOC3A" sheetId="5" r:id="rId5"/>
    <sheet name="SOC3B" sheetId="6" r:id="rId6"/>
    <sheet name="SOC4A" sheetId="7" r:id="rId7"/>
    <sheet name="SOC4B" sheetId="8" r:id="rId8"/>
    <sheet name="PHYS8" sheetId="9" r:id="rId9"/>
    <sheet name="PHYS1A" sheetId="10" r:id="rId10"/>
    <sheet name="PHYS1B" sheetId="11" r:id="rId11"/>
    <sheet name="PHYS1C" sheetId="12" r:id="rId12"/>
    <sheet name="PHYS1D" sheetId="13" r:id="rId13"/>
    <sheet name="PHYS1E" sheetId="14" r:id="rId14"/>
    <sheet name="PHYS1F" sheetId="15" r:id="rId15"/>
    <sheet name="PHYS1G" sheetId="16" r:id="rId16"/>
    <sheet name="PHYS1H" sheetId="17" r:id="rId17"/>
    <sheet name="PHYS1I" sheetId="18" r:id="rId18"/>
    <sheet name="PHYS1J" sheetId="19" r:id="rId19"/>
    <sheet name="PHYS1K" sheetId="20" r:id="rId20"/>
    <sheet name="PHYS1L" sheetId="21" r:id="rId21"/>
    <sheet name="PHYS1M" sheetId="22" r:id="rId22"/>
    <sheet name="PHYS1N" sheetId="23" r:id="rId23"/>
    <sheet name="PHYS1O" sheetId="24" r:id="rId24"/>
    <sheet name="PHYS1P" sheetId="25" r:id="rId25"/>
    <sheet name="PHYS1Q" sheetId="26" r:id="rId26"/>
    <sheet name="SOC5A" sheetId="27" r:id="rId27"/>
    <sheet name="SOC5B" sheetId="28" r:id="rId28"/>
    <sheet name="SOC5C" sheetId="29" r:id="rId29"/>
    <sheet name="SOC5D" sheetId="30" r:id="rId30"/>
    <sheet name="SOC5E" sheetId="31" r:id="rId31"/>
    <sheet name="PHYS2_1" sheetId="32" r:id="rId32"/>
    <sheet name="PHYS2_2" sheetId="33" r:id="rId33"/>
    <sheet name="PHYS2_3" sheetId="34" r:id="rId34"/>
    <sheet name="PHYS2_4" sheetId="35" r:id="rId35"/>
    <sheet name="PHYS2_5" sheetId="36" r:id="rId36"/>
    <sheet name="PHYS2_6" sheetId="37" r:id="rId37"/>
    <sheet name="PHYS2_7" sheetId="38" r:id="rId38"/>
    <sheet name="PHYS2_8" sheetId="39" r:id="rId39"/>
    <sheet name="PHYS2_9" sheetId="40" r:id="rId40"/>
    <sheet name="PHYS2_10" sheetId="41" r:id="rId41"/>
    <sheet name="PHYS2_11" sheetId="42" r:id="rId42"/>
    <sheet name="PHYS2_12" sheetId="43" r:id="rId43"/>
    <sheet name="PHYS2_13" sheetId="44" r:id="rId44"/>
    <sheet name="PHYS2_14" sheetId="45" r:id="rId45"/>
    <sheet name="PHYS2_15" sheetId="46" r:id="rId46"/>
    <sheet name="PHYS2_16" sheetId="47" r:id="rId47"/>
    <sheet name="PHYS2_17" sheetId="48" r:id="rId48"/>
    <sheet name="PHYS2_18" sheetId="49" r:id="rId49"/>
    <sheet name="PHYS2_19" sheetId="50" r:id="rId50"/>
    <sheet name="PHYS10A" sheetId="51" r:id="rId51"/>
    <sheet name="PHYS10B" sheetId="52" r:id="rId52"/>
    <sheet name="PHYS10C" sheetId="53" r:id="rId53"/>
    <sheet name="PHYS10D" sheetId="54" r:id="rId54"/>
    <sheet name="PHYS10E" sheetId="55" r:id="rId55"/>
    <sheet name="ECON8A" sheetId="56" r:id="rId56"/>
    <sheet name="ECON8B" sheetId="57" r:id="rId57"/>
    <sheet name="ECON8C" sheetId="58" r:id="rId58"/>
    <sheet name="ECON8D" sheetId="59" r:id="rId59"/>
    <sheet name="ECON8E" sheetId="60" r:id="rId60"/>
    <sheet name="ECON8F" sheetId="61" r:id="rId61"/>
    <sheet name="ECON8G" sheetId="62" r:id="rId62"/>
    <sheet name="ECON8H" sheetId="63" r:id="rId63"/>
    <sheet name="ECON8I" sheetId="64" r:id="rId64"/>
    <sheet name="ECON8J" sheetId="65" r:id="rId65"/>
    <sheet name="ECON8K" sheetId="66" r:id="rId66"/>
    <sheet name="ECON8L" sheetId="67" r:id="rId67"/>
    <sheet name="ECON8M" sheetId="68" r:id="rId68"/>
    <sheet name="ECON8N" sheetId="69" r:id="rId69"/>
    <sheet name="ECON8O" sheetId="70" r:id="rId70"/>
    <sheet name="ECON8P" sheetId="71" r:id="rId71"/>
    <sheet name="ECON8Q" sheetId="72" r:id="rId72"/>
    <sheet name="ECON8R" sheetId="73" r:id="rId73"/>
    <sheet name="ECON8S" sheetId="74" r:id="rId74"/>
    <sheet name="ECON7_1" sheetId="75" r:id="rId75"/>
    <sheet name="ECON7_2" sheetId="76" r:id="rId76"/>
    <sheet name="ECON7_3" sheetId="77" r:id="rId77"/>
    <sheet name="ECON7_4" sheetId="78" r:id="rId78"/>
    <sheet name="ECON7_5" sheetId="79" r:id="rId79"/>
    <sheet name="ECON7_6" sheetId="80" r:id="rId80"/>
    <sheet name="ECON7_7" sheetId="81" r:id="rId81"/>
    <sheet name="ECON7_8" sheetId="82" r:id="rId82"/>
    <sheet name="ECON1" sheetId="83" r:id="rId83"/>
    <sheet name="ECON4" sheetId="84" r:id="rId84"/>
    <sheet name="ECON4A" sheetId="85" r:id="rId85"/>
    <sheet name="ECON4B" sheetId="86" r:id="rId86"/>
    <sheet name="ECON6A" sheetId="87" r:id="rId87"/>
    <sheet name="ECON6B" sheetId="88" r:id="rId88"/>
    <sheet name="ECON6C" sheetId="89" r:id="rId89"/>
    <sheet name="ECON6D" sheetId="90" r:id="rId90"/>
    <sheet name="ECON6E" sheetId="91" r:id="rId91"/>
    <sheet name="ECON6F" sheetId="92" r:id="rId92"/>
    <sheet name="ECON6G" sheetId="93" r:id="rId93"/>
    <sheet name="ECON6H" sheetId="94" r:id="rId94"/>
    <sheet name="ECON6I" sheetId="95" r:id="rId95"/>
    <sheet name="ECON6J" sheetId="96" r:id="rId96"/>
    <sheet name="ECON6K" sheetId="97" r:id="rId97"/>
    <sheet name="ECON6L" sheetId="98" r:id="rId98"/>
    <sheet name="ECON5A_A" sheetId="99" r:id="rId99"/>
    <sheet name="ECON5A_B" sheetId="100" r:id="rId100"/>
    <sheet name="PHYS7_1" sheetId="101" r:id="rId101"/>
    <sheet name="PHYS7_2" sheetId="102" r:id="rId102"/>
    <sheet name="PHYS7_3" sheetId="103" r:id="rId103"/>
    <sheet name="PHYS7_4" sheetId="104" r:id="rId104"/>
    <sheet name="PHYS11" sheetId="105" r:id="rId105"/>
    <sheet name="PHYS9A" sheetId="106" r:id="rId106"/>
    <sheet name="PHYS9B" sheetId="107" r:id="rId107"/>
    <sheet name="PHYS9C" sheetId="108" r:id="rId108"/>
    <sheet name="PHYS9D" sheetId="109" r:id="rId109"/>
    <sheet name="PHYS9E" sheetId="110" r:id="rId110"/>
    <sheet name="PHYS9F" sheetId="111" r:id="rId111"/>
    <sheet name="PHYS9G" sheetId="112" r:id="rId112"/>
    <sheet name="PHYS9H" sheetId="113" r:id="rId113"/>
    <sheet name="PHYS3A" sheetId="114" r:id="rId114"/>
    <sheet name="PHYS3B" sheetId="115" r:id="rId115"/>
    <sheet name="PHYS3C" sheetId="116" r:id="rId116"/>
    <sheet name="PHYS3D" sheetId="117" r:id="rId117"/>
    <sheet name="PHYS3E" sheetId="118" r:id="rId118"/>
    <sheet name="PHYS3F" sheetId="119" r:id="rId119"/>
    <sheet name="PHYS3G" sheetId="120" r:id="rId120"/>
    <sheet name="PHYS3H" sheetId="121" r:id="rId121"/>
    <sheet name="PHYS3I" sheetId="122" r:id="rId122"/>
    <sheet name="PHYS3J" sheetId="123" r:id="rId123"/>
    <sheet name="PHYS3K" sheetId="124" r:id="rId124"/>
    <sheet name="PHYS3L" sheetId="125" r:id="rId125"/>
    <sheet name="PHYS3M" sheetId="126" r:id="rId126"/>
    <sheet name="PHYS4" sheetId="127" r:id="rId127"/>
    <sheet name="PHYS5" sheetId="128" r:id="rId128"/>
    <sheet name="PHYS6" sheetId="129" r:id="rId129"/>
    <sheet name="AGE4" sheetId="130" r:id="rId130"/>
    <sheet name="AGE7" sheetId="131" r:id="rId131"/>
    <sheet name="RACETH" sheetId="132" r:id="rId132"/>
    <sheet name="RACE_R2" sheetId="133" r:id="rId133"/>
    <sheet name="HHINCOME" sheetId="134" r:id="rId134"/>
    <sheet name="EDUCATION" sheetId="135" r:id="rId135"/>
    <sheet name="EDUC4" sheetId="136" r:id="rId136"/>
    <sheet name="P_OCCUPY2" sheetId="137" r:id="rId137"/>
    <sheet name="MARITAL" sheetId="138" r:id="rId138"/>
    <sheet name="LGBT" sheetId="139" r:id="rId139"/>
    <sheet name="HHSIZE1" sheetId="140" r:id="rId140"/>
    <sheet name="HH01S" sheetId="141" r:id="rId141"/>
    <sheet name="HH25S" sheetId="142" r:id="rId142"/>
    <sheet name="HH612S" sheetId="143" r:id="rId143"/>
    <sheet name="HH1317S" sheetId="144" r:id="rId144"/>
    <sheet name="HH18OVS" sheetId="145" r:id="rId145"/>
    <sheet name="REGION4" sheetId="146" r:id="rId146"/>
    <sheet name="REGION9" sheetId="147" r:id="rId147"/>
    <sheet name="P_DENSE" sheetId="148" r:id="rId148"/>
    <sheet name="MODE" sheetId="149" r:id="rId149"/>
  </sheets>
  <calcPr calcId="152511"/>
</workbook>
</file>

<file path=xl/calcChain.xml><?xml version="1.0" encoding="utf-8"?>
<calcChain xmlns="http://schemas.openxmlformats.org/spreadsheetml/2006/main">
  <c r="G1" i="149" l="1"/>
  <c r="G1" i="145"/>
  <c r="G1" i="141"/>
  <c r="G1" i="137"/>
  <c r="G1" i="133"/>
  <c r="G1" i="129"/>
  <c r="G1" i="125"/>
  <c r="G1" i="121"/>
  <c r="G1" i="117"/>
  <c r="G1" i="113"/>
  <c r="G1" i="109"/>
  <c r="G1" i="105"/>
  <c r="G1" i="101"/>
  <c r="G1" i="97"/>
  <c r="G1" i="93"/>
  <c r="G1" i="89"/>
  <c r="G1" i="85"/>
  <c r="G1" i="81"/>
  <c r="G1" i="77"/>
  <c r="G1" i="73"/>
  <c r="G1" i="69"/>
  <c r="G1" i="65"/>
  <c r="G1" i="61"/>
  <c r="G1" i="57"/>
  <c r="G1" i="53"/>
  <c r="G1" i="49"/>
  <c r="G1" i="45"/>
  <c r="G1" i="41"/>
  <c r="G1" i="37"/>
  <c r="G1" i="33"/>
  <c r="G1" i="29"/>
  <c r="G1" i="25"/>
  <c r="G1" i="21"/>
  <c r="G1" i="17"/>
  <c r="G1" i="13"/>
  <c r="G1" i="9"/>
  <c r="G1" i="5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G1" i="143"/>
  <c r="G1" i="131"/>
  <c r="G1" i="123"/>
  <c r="G1" i="115"/>
  <c r="G1" i="107"/>
  <c r="G1" i="99"/>
  <c r="G1" i="91"/>
  <c r="G1" i="87"/>
  <c r="G1" i="79"/>
  <c r="G1" i="71"/>
  <c r="G1" i="63"/>
  <c r="G1" i="55"/>
  <c r="G1" i="47"/>
  <c r="G1" i="39"/>
  <c r="G1" i="31"/>
  <c r="G1" i="23"/>
  <c r="G1" i="15"/>
  <c r="G1" i="7"/>
  <c r="C148" i="1"/>
  <c r="C140" i="1"/>
  <c r="C132" i="1"/>
  <c r="C124" i="1"/>
  <c r="C112" i="1"/>
  <c r="C104" i="1"/>
  <c r="C100" i="1"/>
  <c r="C92" i="1"/>
  <c r="C84" i="1"/>
  <c r="C76" i="1"/>
  <c r="C68" i="1"/>
  <c r="C60" i="1"/>
  <c r="C52" i="1"/>
  <c r="C44" i="1"/>
  <c r="C36" i="1"/>
  <c r="C28" i="1"/>
  <c r="C20" i="1"/>
  <c r="C12" i="1"/>
  <c r="C4" i="1"/>
  <c r="G1" i="142"/>
  <c r="G1" i="130"/>
  <c r="G1" i="122"/>
  <c r="G1" i="114"/>
  <c r="G1" i="106"/>
  <c r="G1" i="98"/>
  <c r="G1" i="90"/>
  <c r="G1" i="82"/>
  <c r="G1" i="74"/>
  <c r="G1" i="66"/>
  <c r="G1" i="58"/>
  <c r="G1" i="50"/>
  <c r="G1" i="42"/>
  <c r="G1" i="38"/>
  <c r="G1" i="30"/>
  <c r="G1" i="22"/>
  <c r="G1" i="148"/>
  <c r="G1" i="144"/>
  <c r="G1" i="140"/>
  <c r="G1" i="136"/>
  <c r="G1" i="132"/>
  <c r="G1" i="128"/>
  <c r="G1" i="124"/>
  <c r="G1" i="120"/>
  <c r="G1" i="116"/>
  <c r="G1" i="112"/>
  <c r="G1" i="108"/>
  <c r="G1" i="104"/>
  <c r="G1" i="100"/>
  <c r="G1" i="96"/>
  <c r="G1" i="92"/>
  <c r="G1" i="88"/>
  <c r="G1" i="84"/>
  <c r="G1" i="80"/>
  <c r="G1" i="76"/>
  <c r="G1" i="72"/>
  <c r="G1" i="68"/>
  <c r="G1" i="64"/>
  <c r="G1" i="60"/>
  <c r="G1" i="56"/>
  <c r="G1" i="52"/>
  <c r="G1" i="48"/>
  <c r="G1" i="44"/>
  <c r="G1" i="40"/>
  <c r="G1" i="36"/>
  <c r="G1" i="32"/>
  <c r="G1" i="28"/>
  <c r="G1" i="24"/>
  <c r="G1" i="20"/>
  <c r="G1" i="16"/>
  <c r="G1" i="12"/>
  <c r="G1" i="8"/>
  <c r="G1" i="4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G1" i="147"/>
  <c r="G1" i="139"/>
  <c r="G1" i="135"/>
  <c r="G1" i="127"/>
  <c r="G1" i="119"/>
  <c r="G1" i="111"/>
  <c r="G1" i="103"/>
  <c r="G1" i="95"/>
  <c r="G1" i="83"/>
  <c r="G1" i="75"/>
  <c r="G1" i="67"/>
  <c r="G1" i="59"/>
  <c r="G1" i="51"/>
  <c r="G1" i="43"/>
  <c r="G1" i="35"/>
  <c r="G1" i="27"/>
  <c r="G1" i="19"/>
  <c r="G1" i="11"/>
  <c r="G1" i="3"/>
  <c r="C144" i="1"/>
  <c r="C136" i="1"/>
  <c r="C128" i="1"/>
  <c r="C120" i="1"/>
  <c r="C116" i="1"/>
  <c r="C108" i="1"/>
  <c r="C96" i="1"/>
  <c r="C88" i="1"/>
  <c r="C80" i="1"/>
  <c r="C72" i="1"/>
  <c r="C64" i="1"/>
  <c r="C56" i="1"/>
  <c r="C48" i="1"/>
  <c r="C40" i="1"/>
  <c r="C32" i="1"/>
  <c r="C24" i="1"/>
  <c r="C16" i="1"/>
  <c r="C8" i="1"/>
  <c r="G1" i="146"/>
  <c r="G1" i="138"/>
  <c r="G1" i="134"/>
  <c r="G1" i="126"/>
  <c r="G1" i="118"/>
  <c r="G1" i="110"/>
  <c r="G1" i="102"/>
  <c r="G1" i="94"/>
  <c r="G1" i="86"/>
  <c r="G1" i="78"/>
  <c r="G1" i="70"/>
  <c r="G1" i="62"/>
  <c r="G1" i="54"/>
  <c r="G1" i="46"/>
  <c r="G1" i="34"/>
  <c r="G1" i="26"/>
  <c r="G1" i="18"/>
  <c r="G1" i="2"/>
  <c r="C135" i="1"/>
  <c r="C119" i="1"/>
  <c r="C103" i="1"/>
  <c r="C87" i="1"/>
  <c r="C71" i="1"/>
  <c r="C55" i="1"/>
  <c r="C39" i="1"/>
  <c r="C23" i="1"/>
  <c r="C7" i="1"/>
  <c r="G1" i="14"/>
  <c r="C147" i="1"/>
  <c r="C115" i="1"/>
  <c r="C99" i="1"/>
  <c r="C83" i="1"/>
  <c r="C51" i="1"/>
  <c r="C35" i="1"/>
  <c r="C3" i="1"/>
  <c r="G1" i="10"/>
  <c r="C143" i="1"/>
  <c r="C127" i="1"/>
  <c r="C111" i="1"/>
  <c r="C95" i="1"/>
  <c r="C131" i="1"/>
  <c r="C67" i="1"/>
  <c r="C19" i="1"/>
  <c r="C79" i="1"/>
  <c r="C63" i="1"/>
  <c r="C47" i="1"/>
  <c r="C31" i="1"/>
  <c r="C15" i="1"/>
  <c r="G1" i="6"/>
  <c r="C139" i="1"/>
  <c r="C123" i="1"/>
  <c r="C107" i="1"/>
  <c r="C91" i="1"/>
  <c r="C75" i="1"/>
  <c r="C59" i="1"/>
  <c r="C43" i="1"/>
  <c r="C27" i="1"/>
  <c r="C11" i="1"/>
</calcChain>
</file>

<file path=xl/sharedStrings.xml><?xml version="1.0" encoding="utf-8"?>
<sst xmlns="http://schemas.openxmlformats.org/spreadsheetml/2006/main" count="63394" uniqueCount="2084">
  <si>
    <t>Table of Contents</t>
  </si>
  <si>
    <t>SOC1: Generally speaking, would you say that you can trust all the people, most of the</t>
  </si>
  <si>
    <t>SOC2A: In the past month, how often did you talk with any of your neighbors?</t>
  </si>
  <si>
    <t xml:space="preserve">SOC2B: During a typical month prior to March 1, 2020, when COVID-19 began spreading in </t>
  </si>
  <si>
    <t>SOC3A: In the past month, how often did you communicate with friends and family by phon</t>
  </si>
  <si>
    <t xml:space="preserve">SOC3B: During a typical month prior to March 1, 2020, when COVID-19 began spreading in </t>
  </si>
  <si>
    <t>SOC4A: In the past month, did you spend any time volunteering for any organization or a</t>
  </si>
  <si>
    <t xml:space="preserve">SOC4B: During a typical month prior to March 1, 2020, when COVID-19 began spreading in </t>
  </si>
  <si>
    <t>PHYS8: Would you say your health in general is excellent, very good, good, fair, or poo</t>
  </si>
  <si>
    <t>PHYS1A: [Fever] Have you experienced any of the following symptoms in the past 7 days, o</t>
  </si>
  <si>
    <t xml:space="preserve">PHYS1B: [Chills] Have you experienced any of the following symptoms in the past 7 days, </t>
  </si>
  <si>
    <t>PHYS1C: [Runny or stuffy nose] Have you experienced any of the following symptoms in the</t>
  </si>
  <si>
    <t>PHYS1D: [Chest congestion] Have you experienced any of the following symptoms in the pas</t>
  </si>
  <si>
    <t>PHYS1E: [Skin rash] Have you experienced any of the following symptoms in the past 7 day</t>
  </si>
  <si>
    <t>PHYS1F: [Cough] Have you experienced any of the following symptoms in the past 7 days, o</t>
  </si>
  <si>
    <t>PHYS1G: [Sore throat] Have you experienced any of the following symptoms in the past 7 d</t>
  </si>
  <si>
    <t>PHYS1H: [Sneezing] Have you experienced any of the following symptoms in the past 7 days</t>
  </si>
  <si>
    <t>PHYS1I: [Muscle or body aches] Have you experienced any of the following symptoms in the</t>
  </si>
  <si>
    <t>PHYS1J: [Headaches] Have you experienced any of the following symptoms in the past 7 day</t>
  </si>
  <si>
    <t>PHYS1K: [Fatigue or tiredness] Have you experienced any of the following symptoms in the</t>
  </si>
  <si>
    <t xml:space="preserve">PHYS1L: [Shortness of breath] Have you experienced any of the following symptoms in the </t>
  </si>
  <si>
    <t>PHYS1M: [Abdominal discomfort] Have you experienced any of the following symptoms in the</t>
  </si>
  <si>
    <t>PHYS1N: [Nausea or vomiting] Have you experienced any of the following symptoms in the p</t>
  </si>
  <si>
    <t>PHYS1O: [Diarrhea] Have you experienced any of the following symptoms in the past 7 days</t>
  </si>
  <si>
    <t>PHYS1P: [Changed or lost sense of taste or smell] Have you experienced any of the follow</t>
  </si>
  <si>
    <t>PHYS1Q: [Loss of appetite] Have you experienced any of the following symptoms in the pas</t>
  </si>
  <si>
    <t>SOC5A: [Felt nervous, anxious, or on edge] In the past 7 days, how often have you?</t>
  </si>
  <si>
    <t>SOC5B: [Felt depressed] In the past 7 days, how often have you?</t>
  </si>
  <si>
    <t>SOC5C: [Felt lonely] In the past 7 days, how often have you?</t>
  </si>
  <si>
    <t>SOC5D: [Felt hopeless about the future] In the past 7 days, how often have you?</t>
  </si>
  <si>
    <t>SOC5E: [Had physical reactions such as sweating, trouble breathing, nausea or a poundin</t>
  </si>
  <si>
    <t>PHYS2_1: [Canceled a doctor appointment] Which of the following measures, if any, are you</t>
  </si>
  <si>
    <t>PHYS2_2: [Worn a face mask] Which of the following measures, if any, are you taking in re</t>
  </si>
  <si>
    <t xml:space="preserve">PHYS2_3: [Visited a doctor or hospital] Which of the following measures, if any, are you </t>
  </si>
  <si>
    <t>PHYS2_4: [Canceled or postponed work activities] Which of the following measures, if any,</t>
  </si>
  <si>
    <t>PHYS2_5: [Canceled or postponed school activities] Which of the following measures, if an</t>
  </si>
  <si>
    <t>PHYS2_6: [Canceled or postponed dentist or other appointment] Which of the following meas</t>
  </si>
  <si>
    <t>PHYS2_7: [Canceled outside housekeepers or caregivers] Which of the following measures, i</t>
  </si>
  <si>
    <t>PHYS2_8: [Avoided some or all restaurants] Which of the following measures, if any, are y</t>
  </si>
  <si>
    <t>PHYS2_9: [Worked from home] Which of the following measures, if any, are you taking in re</t>
  </si>
  <si>
    <t>PHYS2_10: [Studied from home] Which of the following measures, if any, are you taking in r</t>
  </si>
  <si>
    <t>PHYS2_11: [Canceled or postponed pleasure, social, or recreational activites] Which of the</t>
  </si>
  <si>
    <t>PHYS2_12: [Stockpiled food or water] Which of the following measures, if any, are you taki</t>
  </si>
  <si>
    <t xml:space="preserve">PHYS2_13: [Avoided public or crowded places] Which of the following measures, if any, are </t>
  </si>
  <si>
    <t xml:space="preserve">PHYS2_14: [Prayed] Which of the following measures, if any, are you taking in response to </t>
  </si>
  <si>
    <t>PHYS2_15: [Avoided contact with high-risk people] Which of the following measures, if any,</t>
  </si>
  <si>
    <t>PHYS2_16: [Washed or sanitized hands] Which of the following measures, if any, are you tak</t>
  </si>
  <si>
    <t xml:space="preserve">PHYS2_17: [Kept six feet distance from those outside my household] Which of the following </t>
  </si>
  <si>
    <t>PHYS2_18: [Stayed home because I felt unwell] Which of the following measures, if any, are</t>
  </si>
  <si>
    <t>PHYS2_19: [Wiped packages entering my home] Which of the following measures, if any, are y</t>
  </si>
  <si>
    <t>PHYS10A: [Installing an app on your phone that asks you questions about your own symptoms</t>
  </si>
  <si>
    <t>PHYS10B: [Installing an app on your phone that tracks your location and sends push notifi</t>
  </si>
  <si>
    <t>PHYS10C: [Using a website to log your symptoms and location and get recommendations about</t>
  </si>
  <si>
    <t>PHYS10D: [Testing you for COVID-19 infection using a q-tip to swab your cheek or nose] If</t>
  </si>
  <si>
    <t>PHYS10E: [Testing you for immunity or resistance to COVID-19 by drawing a small amount of</t>
  </si>
  <si>
    <t xml:space="preserve">ECON8A: [K-12 school closure] In the past 7 days, have your personal plans been changed </t>
  </si>
  <si>
    <t xml:space="preserve">ECON8B: [Pre-K or child care closure] In the past 7 days, have your personal plans been </t>
  </si>
  <si>
    <t xml:space="preserve">ECON8C: [College or training closure] In the past 7 days, have your personal plans been </t>
  </si>
  <si>
    <t>ECON8D: [Ban on gatherings of 250 people or more] In the past 7 days, have your personal</t>
  </si>
  <si>
    <t xml:space="preserve">ECON8E: [Ban on gatherings of 50 people or more] In the past 7 days, have your personal </t>
  </si>
  <si>
    <t xml:space="preserve">ECON8F: [Ban on gatherings of 10 people or more] In the past 7 days, have your personal </t>
  </si>
  <si>
    <t xml:space="preserve">ECON8G: [Closure of place of worship] In the past 7 days, have your personal plans been </t>
  </si>
  <si>
    <t>ECON8H: [Reduced public transportation] In the past 7 days, have your personal plans bee</t>
  </si>
  <si>
    <t>ECON8I: [Other reduced public services] In the past 7 days, have your personal plans bee</t>
  </si>
  <si>
    <t>ECON8J: [Closure of bars] In the past 7 days, have your personal plans been changed or a</t>
  </si>
  <si>
    <t>ECON8K: [Closure of restaurants] In the past 7 days, have your personal plans been chang</t>
  </si>
  <si>
    <t>ECON8L: [Closure of gyms or fitness facilities] In the past 7 days, have your personal p</t>
  </si>
  <si>
    <t xml:space="preserve">ECON8M: [Closure of other businesses] In the past 7 days, have your personal plans been </t>
  </si>
  <si>
    <t>ECON8N: [Canceled sport events] In the past 7 days, have your personal plans been change</t>
  </si>
  <si>
    <t>ECON8O: [Closure of work] In the past 7 days, have your personal plans been changed or a</t>
  </si>
  <si>
    <t xml:space="preserve">ECON8P: [Work from home requirements] In the past 7 days, have your personal plans been </t>
  </si>
  <si>
    <t>ECON8Q: [Quarantine requirements or stay-at-home orders] In the past 7 days, have your p</t>
  </si>
  <si>
    <t>ECON8R: [International travel restrictions or bans] In the past 7 days, have your person</t>
  </si>
  <si>
    <t>ECON8S: [Domestic travel restrictions or bans] In the past 7 days, have your personal pl</t>
  </si>
  <si>
    <t>ECON7_1: [Put it on my credit card and pay it off in full at the next statement] Based on</t>
  </si>
  <si>
    <t>ECON7_2: [Put it on my credit card and pay it off over time] Based on your current financ</t>
  </si>
  <si>
    <t>ECON7_3: [Use money currently in my checking or savings account or with cash] Based on yo</t>
  </si>
  <si>
    <t>ECON7_4: [Use money from a bank loan or line of credit] Based on your current financial s</t>
  </si>
  <si>
    <t>ECON7_5: [Borrow from a friend or family member] Based on your current financial situatio</t>
  </si>
  <si>
    <t>ECON7_6: [Use a payday loan, deposit advance or overdraft] Based on your current financia</t>
  </si>
  <si>
    <t>ECON7_7: [Sell something] Based on your current financial situation, how would you pay fo</t>
  </si>
  <si>
    <t>ECON7_8: [I would not be able to pay for it right now] Based on your current financial si</t>
  </si>
  <si>
    <t>ECON1: In the past 7 days, did you do any work for pay at a job or business?</t>
  </si>
  <si>
    <t>ECON4: What was your main reason for not working for pay?</t>
  </si>
  <si>
    <t>ECON4A: Think about 30 days from now, how likely do you think it is that you will be emp</t>
  </si>
  <si>
    <t>ECON4B: Think about 3 months from now, how likely do you think it is that you will be em</t>
  </si>
  <si>
    <t>ECON6A: [Unemployment insurance] In the past 7 days, have you either received, applied f</t>
  </si>
  <si>
    <t xml:space="preserve">ECON6B: [SNAP (Supplemental Nutrition Assistance Program)] In the past 7 days, have you </t>
  </si>
  <si>
    <t>ECON6C: [TANF (Temporary Assistance for Needy Families)] In the past 7 days, have you ei</t>
  </si>
  <si>
    <t xml:space="preserve">ECON6D: [Social Security] In the past 7 days, have you either received, applied for, or </t>
  </si>
  <si>
    <t>ECON6E: [Supplemental Social Security] In the past 7 days, have you either received, app</t>
  </si>
  <si>
    <t>ECON6F: [Any kind of government health insurance or health coverage plan including Medic</t>
  </si>
  <si>
    <t>ECON6G: [Other aid from the government] In the past 7 days, have you either received, ap</t>
  </si>
  <si>
    <t>ECON6H: [Assistance from a union or other association] In the past 7 days, have you eith</t>
  </si>
  <si>
    <t>ECON6I: [Assistance from a church or religious organization] In the past 7 days, have yo</t>
  </si>
  <si>
    <t>ECON6J: [Assistance from another community organization] In the past 7 days, have you ei</t>
  </si>
  <si>
    <t>ECON6K: [A food pantry] In the past 7 days, have you either received, applied for, or tr</t>
  </si>
  <si>
    <t>ECON6L: [Other assistance] In the past 7 days, have you either received, applied for, or</t>
  </si>
  <si>
    <t>ECON5A_A: [We worried our food would run out before we got money to buy more] Please indic</t>
  </si>
  <si>
    <t>ECON5A_B: [The food that we bought just didn't last, and we didn't have money to get more]</t>
  </si>
  <si>
    <t xml:space="preserve">PHYS7_1: [Felt hot or feverish] Please indicate if you have felt any of the following in </t>
  </si>
  <si>
    <t xml:space="preserve">PHYS7_2: [Felt chilly or cold or had chills] Please indicate if you have felt any of the </t>
  </si>
  <si>
    <t>PHYS7_3: [Been sweating more than usual] Please indicate if you have felt any of the foll</t>
  </si>
  <si>
    <t>PHYS7_4: [Have not felt any of these] Please indicate if you have felt any of the followi</t>
  </si>
  <si>
    <t>PHYS11: Can you use a thermometer to take your temperature now?</t>
  </si>
  <si>
    <t>PHYS9A: [Insurance through a current or former employer or union of yours or another fam</t>
  </si>
  <si>
    <t>PHYS9B: [Insurance purchased directly from an insurance company by you or another family</t>
  </si>
  <si>
    <t xml:space="preserve">PHYS9C: [TRICARE or other military health care] Are you currently covered by any of the </t>
  </si>
  <si>
    <t>PHYS9D: [Medicaid, Medical Assistance, or any kind of government-assistance plan for tho</t>
  </si>
  <si>
    <t>PHYS9E: [Medicare, for people 65 and older, or people with certain disabilities] Are you</t>
  </si>
  <si>
    <t xml:space="preserve">PHYS9F: [The Veteran's Administration, meaning you are currently enrolled for VA health </t>
  </si>
  <si>
    <t xml:space="preserve">PHYS9G: [Indian Health Service] Are you currently covered by any of the following types </t>
  </si>
  <si>
    <t>PHYS9H: [Other health insurance or health coverage plan] Are you currently covered by an</t>
  </si>
  <si>
    <t>PHYS3A: [Diabetes] Has a doctor or other health care provider ever told you you have any</t>
  </si>
  <si>
    <t>PHYS3B: [High blood pressure or hypertension] Has a doctor or other health care provider</t>
  </si>
  <si>
    <t>PHYS3C: [Heart disease, heart attack or stroke] Has a doctor or other health care provid</t>
  </si>
  <si>
    <t>PHYS3D: [Asthma] Has a doctor or other health care provider ever told you you have any o</t>
  </si>
  <si>
    <t>PHYS3E: [Chronic lung disease or COPD] Has a doctor or other health care provider ever t</t>
  </si>
  <si>
    <t>PHYS3F: [Bronchitis or emphysema] Has a doctor or other health care provider ever told y</t>
  </si>
  <si>
    <t>PHYS3G: [Allergies] Has a doctor or other health care provider ever told you you have an</t>
  </si>
  <si>
    <t>PHYS3H: [A mental health condition] Has a doctor or other health care provider ever told</t>
  </si>
  <si>
    <t>PHYS3I: [Cystic fibrosis] Has a doctor or other health care provider ever told you you h</t>
  </si>
  <si>
    <t>PHYS3J: [Liver disease or end stage liver disease] Has a doctor or other health care pro</t>
  </si>
  <si>
    <t>PHYS3K: [Cancer] Has a doctor or other health care provider ever told you you have any o</t>
  </si>
  <si>
    <t>PHYS3L: [A compromised immune system] Has a doctor or other health care provider ever to</t>
  </si>
  <si>
    <t>PHYS3M: [Overweight or obesity] Has a doctor or other health care provider ever told you</t>
  </si>
  <si>
    <t>PHYS4: Has a doctor or other health care provider ever told you that you have COVID-19?</t>
  </si>
  <si>
    <t xml:space="preserve">PHYS5: Has a doctor or other health care provider ever told someone you live with that </t>
  </si>
  <si>
    <t>PHYS6: Have you had a family member or close friend die from COVID-19 or respiratory il</t>
  </si>
  <si>
    <t>AGE4: Age: 4 category</t>
  </si>
  <si>
    <t>AGE7: Age: 7 category</t>
  </si>
  <si>
    <t>RACETH: Race/ethnicity</t>
  </si>
  <si>
    <t>RACE_R2: Race/ethnicity: White/nonwhite</t>
  </si>
  <si>
    <t>HHINCOME: Household income</t>
  </si>
  <si>
    <t>EDUCATION: What is the highest level of school you have completed?</t>
  </si>
  <si>
    <t>EDUC4: Education: 4 categories</t>
  </si>
  <si>
    <t>P_OCCUPY2: Occupation (AmeriSpeak sample only)</t>
  </si>
  <si>
    <t>MARITAL: Marital status (AmeriSpeak sample only)</t>
  </si>
  <si>
    <t>LGBT: LGBT status (AmeriSpeak sample only)</t>
  </si>
  <si>
    <t>HHSIZE1: Household size (including children)</t>
  </si>
  <si>
    <t>HH01S: Number of HH members age 0-1</t>
  </si>
  <si>
    <t>HH25S: Number of HH members age 2-5</t>
  </si>
  <si>
    <t>HH612S: Number of HH members age 6-12</t>
  </si>
  <si>
    <t>HH1317S: Number of HH members age 13-17</t>
  </si>
  <si>
    <t>HH18OVS: Number of HH members age 18+</t>
  </si>
  <si>
    <t>REGION4: Census region: 4 category</t>
  </si>
  <si>
    <t>REGION9: Census region: 9 category</t>
  </si>
  <si>
    <t>P_DENSE: Population density - Rural, suburban, or urban</t>
  </si>
  <si>
    <t>MODE: Mode</t>
  </si>
  <si>
    <t>NORC at the University of Chicago - COVID Impact Survey - Week 2</t>
  </si>
  <si>
    <t>WEIGHTED DATA - BANNER 2</t>
  </si>
  <si>
    <t xml:space="preserve"> </t>
  </si>
  <si>
    <t>______________________________________________________________________________________________________________</t>
  </si>
  <si>
    <t>Treat results of testing in cases with fewer than 100 responses with caution.</t>
  </si>
  <si>
    <t>UPPER CASE LETTERS DENOTE SIGNIFICANCE AT 95% CONFIDENCE LEVEL</t>
  </si>
  <si>
    <t>2020-05-12</t>
  </si>
  <si>
    <t>SOC1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</si>
  <si>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</si>
  <si>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</si>
  <si>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</si>
  <si>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</si>
  <si>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</si>
  <si>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</si>
  <si>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</si>
  <si>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</si>
  <si>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</si>
  <si>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</si>
  <si>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</si>
  <si>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</si>
  <si>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</si>
  <si>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</si>
  <si>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</si>
  <si>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</si>
  <si>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</si>
  <si>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</si>
  <si>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</si>
  <si>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</si>
  <si>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Total</t>
  </si>
  <si>
    <t>(1) Male</t>
  </si>
  <si>
    <t>(2) Female</t>
  </si>
  <si>
    <t>(1) NH white 5</t>
  </si>
  <si>
    <t>(2) NH black 5</t>
  </si>
  <si>
    <t>(3) Hispanic 5</t>
  </si>
  <si>
    <t>(4) NH Asian 5</t>
  </si>
  <si>
    <t>(5) NH Other 5</t>
  </si>
  <si>
    <t>(1) NH white</t>
  </si>
  <si>
    <t>(2) NH black</t>
  </si>
  <si>
    <t>(3) Hispanic</t>
  </si>
  <si>
    <t>(4) NH AIAN + PI</t>
  </si>
  <si>
    <t>(5) NH Chinese</t>
  </si>
  <si>
    <t>(6) NH Asian Indian</t>
  </si>
  <si>
    <t>(7) NH Filipino + Vietnamese</t>
  </si>
  <si>
    <t>(8) NH Japanese + Korean</t>
  </si>
  <si>
    <t>(9) NH Other</t>
  </si>
  <si>
    <t>(1) 18-22</t>
  </si>
  <si>
    <t>(2) 23-64</t>
  </si>
  <si>
    <t>(3) 65+</t>
  </si>
  <si>
    <t>Unweighted Base:</t>
  </si>
  <si>
    <t>2238</t>
  </si>
  <si>
    <t>1146</t>
  </si>
  <si>
    <t>1092</t>
  </si>
  <si>
    <t>1453</t>
  </si>
  <si>
    <t>258</t>
  </si>
  <si>
    <t>348</t>
  </si>
  <si>
    <t>66</t>
  </si>
  <si>
    <t>113</t>
  </si>
  <si>
    <t>17</t>
  </si>
  <si>
    <t>10</t>
  </si>
  <si>
    <t>19</t>
  </si>
  <si>
    <t>15</t>
  </si>
  <si>
    <t>8</t>
  </si>
  <si>
    <t>110</t>
  </si>
  <si>
    <t>75</t>
  </si>
  <si>
    <t>1651</t>
  </si>
  <si>
    <t>512</t>
  </si>
  <si>
    <t>Base: Total Respondents</t>
  </si>
  <si>
    <t>1081</t>
  </si>
  <si>
    <t>1157</t>
  </si>
  <si>
    <t>1405</t>
  </si>
  <si>
    <t>267</t>
  </si>
  <si>
    <t>373</t>
  </si>
  <si>
    <t>125</t>
  </si>
  <si>
    <t>67</t>
  </si>
  <si>
    <t>14</t>
  </si>
  <si>
    <t>16</t>
  </si>
  <si>
    <t>40</t>
  </si>
  <si>
    <t>24</t>
  </si>
  <si>
    <t>9</t>
  </si>
  <si>
    <t>90</t>
  </si>
  <si>
    <t>167</t>
  </si>
  <si>
    <t>1590</t>
  </si>
  <si>
    <t>481</t>
  </si>
  <si>
    <t>(1) All</t>
  </si>
  <si>
    <t>7%</t>
  </si>
  <si>
    <t>6%</t>
  </si>
  <si>
    <t>12%</t>
  </si>
  <si>
    <t>8%</t>
  </si>
  <si>
    <t>0%</t>
  </si>
  <si>
    <t>10%</t>
  </si>
  <si>
    <t>9%</t>
  </si>
  <si>
    <t>153</t>
  </si>
  <si>
    <t>86</t>
  </si>
  <si>
    <t>83</t>
  </si>
  <si>
    <t>32</t>
  </si>
  <si>
    <t>5</t>
  </si>
  <si>
    <t>-</t>
  </si>
  <si>
    <t>2</t>
  </si>
  <si>
    <t>4</t>
  </si>
  <si>
    <t>91</t>
  </si>
  <si>
    <t>47</t>
  </si>
  <si>
    <t/>
  </si>
  <si>
    <t>(2) Most</t>
  </si>
  <si>
    <t>46%</t>
  </si>
  <si>
    <t>47%</t>
  </si>
  <si>
    <t>44%</t>
  </si>
  <si>
    <t>56%</t>
  </si>
  <si>
    <t>75%</t>
  </si>
  <si>
    <t>65%</t>
  </si>
  <si>
    <t>45%</t>
  </si>
  <si>
    <t>55%</t>
  </si>
  <si>
    <t>48%</t>
  </si>
  <si>
    <t>41%</t>
  </si>
  <si>
    <t>1040</t>
  </si>
  <si>
    <t>500</t>
  </si>
  <si>
    <t>540</t>
  </si>
  <si>
    <t>646</t>
  </si>
  <si>
    <t>119</t>
  </si>
  <si>
    <t>175</t>
  </si>
  <si>
    <t>70</t>
  </si>
  <si>
    <t>31</t>
  </si>
  <si>
    <t>6</t>
  </si>
  <si>
    <t>12</t>
  </si>
  <si>
    <t>26</t>
  </si>
  <si>
    <t>11</t>
  </si>
  <si>
    <t>41</t>
  </si>
  <si>
    <t>81</t>
  </si>
  <si>
    <t>761</t>
  </si>
  <si>
    <t>198</t>
  </si>
  <si>
    <t>M,N</t>
  </si>
  <si>
    <t>I,J,K,Q</t>
  </si>
  <si>
    <t>I,J,K</t>
  </si>
  <si>
    <t>(3) Some</t>
  </si>
  <si>
    <t>40%</t>
  </si>
  <si>
    <t>39%</t>
  </si>
  <si>
    <t>37%</t>
  </si>
  <si>
    <t>35%</t>
  </si>
  <si>
    <t>42%</t>
  </si>
  <si>
    <t>51%</t>
  </si>
  <si>
    <t>14%</t>
  </si>
  <si>
    <t>18%</t>
  </si>
  <si>
    <t>43%</t>
  </si>
  <si>
    <t>34%</t>
  </si>
  <si>
    <t>890</t>
  </si>
  <si>
    <t>438</t>
  </si>
  <si>
    <t>452</t>
  </si>
  <si>
    <t>579</t>
  </si>
  <si>
    <t>99</t>
  </si>
  <si>
    <t>139</t>
  </si>
  <si>
    <t>44</t>
  </si>
  <si>
    <t>28</t>
  </si>
  <si>
    <t>7</t>
  </si>
  <si>
    <t>13</t>
  </si>
  <si>
    <t>38</t>
  </si>
  <si>
    <t>57</t>
  </si>
  <si>
    <t>643</t>
  </si>
  <si>
    <t>190</t>
  </si>
  <si>
    <t>(4) None</t>
  </si>
  <si>
    <t>5%</t>
  </si>
  <si>
    <t>2%</t>
  </si>
  <si>
    <t>3%</t>
  </si>
  <si>
    <t>1%</t>
  </si>
  <si>
    <t>152</t>
  </si>
  <si>
    <t>77</t>
  </si>
  <si>
    <t>98</t>
  </si>
  <si>
    <t>35</t>
  </si>
  <si>
    <t>3</t>
  </si>
  <si>
    <t>1</t>
  </si>
  <si>
    <t>94</t>
  </si>
  <si>
    <t>43</t>
  </si>
  <si>
    <t>(77) DON'T KNOW</t>
  </si>
  <si>
    <t>(98) SKIPPED ON WEB</t>
  </si>
  <si>
    <t>0</t>
  </si>
  <si>
    <t>(99) REFUSED</t>
  </si>
  <si>
    <t>SOC2A</t>
  </si>
  <si>
    <t>(1) Basically every day</t>
  </si>
  <si>
    <t>11%</t>
  </si>
  <si>
    <t>13%</t>
  </si>
  <si>
    <t>17%</t>
  </si>
  <si>
    <t>21%</t>
  </si>
  <si>
    <t>22%</t>
  </si>
  <si>
    <t>276</t>
  </si>
  <si>
    <t>123</t>
  </si>
  <si>
    <t>154</t>
  </si>
  <si>
    <t>187</t>
  </si>
  <si>
    <t>45</t>
  </si>
  <si>
    <t>178</t>
  </si>
  <si>
    <t>87</t>
  </si>
  <si>
    <t>(2) A few times a week</t>
  </si>
  <si>
    <t>33%</t>
  </si>
  <si>
    <t>32%</t>
  </si>
  <si>
    <t>26%</t>
  </si>
  <si>
    <t>29%</t>
  </si>
  <si>
    <t>31%</t>
  </si>
  <si>
    <t>729</t>
  </si>
  <si>
    <t>343</t>
  </si>
  <si>
    <t>387</t>
  </si>
  <si>
    <t>476</t>
  </si>
  <si>
    <t>97</t>
  </si>
  <si>
    <t>23</t>
  </si>
  <si>
    <t>37</t>
  </si>
  <si>
    <t>48</t>
  </si>
  <si>
    <t>495</t>
  </si>
  <si>
    <t>(3) A few times a month</t>
  </si>
  <si>
    <t>27%</t>
  </si>
  <si>
    <t>25%</t>
  </si>
  <si>
    <t>19%</t>
  </si>
  <si>
    <t>36%</t>
  </si>
  <si>
    <t>52%</t>
  </si>
  <si>
    <t>23%</t>
  </si>
  <si>
    <t>28%</t>
  </si>
  <si>
    <t>608</t>
  </si>
  <si>
    <t>314</t>
  </si>
  <si>
    <t>293</t>
  </si>
  <si>
    <t>381</t>
  </si>
  <si>
    <t>49</t>
  </si>
  <si>
    <t>114</t>
  </si>
  <si>
    <t>18</t>
  </si>
  <si>
    <t>441</t>
  </si>
  <si>
    <t>129</t>
  </si>
  <si>
    <t>F,G</t>
  </si>
  <si>
    <t>K,M</t>
  </si>
  <si>
    <t>J,M</t>
  </si>
  <si>
    <t>I,J,K,L,N,O,Q</t>
  </si>
  <si>
    <t>(4) Once a month</t>
  </si>
  <si>
    <t>16%</t>
  </si>
  <si>
    <t>277</t>
  </si>
  <si>
    <t>134</t>
  </si>
  <si>
    <t>143</t>
  </si>
  <si>
    <t>163</t>
  </si>
  <si>
    <t>36</t>
  </si>
  <si>
    <t>59</t>
  </si>
  <si>
    <t>202</t>
  </si>
  <si>
    <t>(5) Not at all</t>
  </si>
  <si>
    <t>15%</t>
  </si>
  <si>
    <t>20%</t>
  </si>
  <si>
    <t>316</t>
  </si>
  <si>
    <t>151</t>
  </si>
  <si>
    <t>165</t>
  </si>
  <si>
    <t>183</t>
  </si>
  <si>
    <t>33</t>
  </si>
  <si>
    <t>250</t>
  </si>
  <si>
    <t>(77) Not sure</t>
  </si>
  <si>
    <t>SOC2B</t>
  </si>
  <si>
    <t>300</t>
  </si>
  <si>
    <t>131</t>
  </si>
  <si>
    <t>170</t>
  </si>
  <si>
    <t>199</t>
  </si>
  <si>
    <t>46</t>
  </si>
  <si>
    <t>34</t>
  </si>
  <si>
    <t>20</t>
  </si>
  <si>
    <t>184</t>
  </si>
  <si>
    <t>96</t>
  </si>
  <si>
    <t>30%</t>
  </si>
  <si>
    <t>691</t>
  </si>
  <si>
    <t>321</t>
  </si>
  <si>
    <t>370</t>
  </si>
  <si>
    <t>483</t>
  </si>
  <si>
    <t>74</t>
  </si>
  <si>
    <t>25</t>
  </si>
  <si>
    <t>22</t>
  </si>
  <si>
    <t>27</t>
  </si>
  <si>
    <t>485</t>
  </si>
  <si>
    <t>179</t>
  </si>
  <si>
    <t>S,T</t>
  </si>
  <si>
    <t>24%</t>
  </si>
  <si>
    <t>561</t>
  </si>
  <si>
    <t>299</t>
  </si>
  <si>
    <t>262</t>
  </si>
  <si>
    <t>339</t>
  </si>
  <si>
    <t>55</t>
  </si>
  <si>
    <t>107</t>
  </si>
  <si>
    <t>401</t>
  </si>
  <si>
    <t>D,E</t>
  </si>
  <si>
    <t>332</t>
  </si>
  <si>
    <t>161</t>
  </si>
  <si>
    <t>171</t>
  </si>
  <si>
    <t>195</t>
  </si>
  <si>
    <t>21</t>
  </si>
  <si>
    <t>257</t>
  </si>
  <si>
    <t>50</t>
  </si>
  <si>
    <t>50%</t>
  </si>
  <si>
    <t>148</t>
  </si>
  <si>
    <t>166</t>
  </si>
  <si>
    <t>168</t>
  </si>
  <si>
    <t>68</t>
  </si>
  <si>
    <t>230</t>
  </si>
  <si>
    <t>M,R</t>
  </si>
  <si>
    <t>I,J,K,N,Q</t>
  </si>
  <si>
    <t>SOC3A</t>
  </si>
  <si>
    <t>63%</t>
  </si>
  <si>
    <t>57%</t>
  </si>
  <si>
    <t>68%</t>
  </si>
  <si>
    <t>62%</t>
  </si>
  <si>
    <t>76%</t>
  </si>
  <si>
    <t>78%</t>
  </si>
  <si>
    <t>77%</t>
  </si>
  <si>
    <t>1403</t>
  </si>
  <si>
    <t>614</t>
  </si>
  <si>
    <t>789</t>
  </si>
  <si>
    <t>875</t>
  </si>
  <si>
    <t>243</t>
  </si>
  <si>
    <t>95</t>
  </si>
  <si>
    <t>30</t>
  </si>
  <si>
    <t>62</t>
  </si>
  <si>
    <t>128</t>
  </si>
  <si>
    <t>1005</t>
  </si>
  <si>
    <t>270</t>
  </si>
  <si>
    <t>B,C,G,N,R,T</t>
  </si>
  <si>
    <t>D,E,F,H</t>
  </si>
  <si>
    <t>N,O</t>
  </si>
  <si>
    <t>I,J</t>
  </si>
  <si>
    <t>R,T</t>
  </si>
  <si>
    <t>R,S</t>
  </si>
  <si>
    <t>543</t>
  </si>
  <si>
    <t>285</t>
  </si>
  <si>
    <t>259</t>
  </si>
  <si>
    <t>355</t>
  </si>
  <si>
    <t>71</t>
  </si>
  <si>
    <t>375</t>
  </si>
  <si>
    <t>206</t>
  </si>
  <si>
    <t>124</t>
  </si>
  <si>
    <t>82</t>
  </si>
  <si>
    <t>138</t>
  </si>
  <si>
    <t>4%</t>
  </si>
  <si>
    <t>SOC3B</t>
  </si>
  <si>
    <t>53%</t>
  </si>
  <si>
    <t>54%</t>
  </si>
  <si>
    <t>49%</t>
  </si>
  <si>
    <t>67%</t>
  </si>
  <si>
    <t>71%</t>
  </si>
  <si>
    <t>60%</t>
  </si>
  <si>
    <t>1182</t>
  </si>
  <si>
    <t>550</t>
  </si>
  <si>
    <t>632</t>
  </si>
  <si>
    <t>753</t>
  </si>
  <si>
    <t>121</t>
  </si>
  <si>
    <t>193</t>
  </si>
  <si>
    <t>54</t>
  </si>
  <si>
    <t>118</t>
  </si>
  <si>
    <t>840</t>
  </si>
  <si>
    <t>224</t>
  </si>
  <si>
    <t>G,R,T</t>
  </si>
  <si>
    <t>E,G</t>
  </si>
  <si>
    <t>D,G</t>
  </si>
  <si>
    <t>D,E,F</t>
  </si>
  <si>
    <t>I,N,O,Q</t>
  </si>
  <si>
    <t>N,O,P</t>
  </si>
  <si>
    <t>38%</t>
  </si>
  <si>
    <t>727</t>
  </si>
  <si>
    <t>341</t>
  </si>
  <si>
    <t>385</t>
  </si>
  <si>
    <t>459</t>
  </si>
  <si>
    <t>524</t>
  </si>
  <si>
    <t>181</t>
  </si>
  <si>
    <t>251</t>
  </si>
  <si>
    <t>111</t>
  </si>
  <si>
    <t>158</t>
  </si>
  <si>
    <t>177</t>
  </si>
  <si>
    <t>58</t>
  </si>
  <si>
    <t>SOC4A</t>
  </si>
  <si>
    <t>(1) Yes</t>
  </si>
  <si>
    <t>194</t>
  </si>
  <si>
    <t>108</t>
  </si>
  <si>
    <t>132</t>
  </si>
  <si>
    <t>(2) No</t>
  </si>
  <si>
    <t>90%</t>
  </si>
  <si>
    <t>89%</t>
  </si>
  <si>
    <t>92%</t>
  </si>
  <si>
    <t>93%</t>
  </si>
  <si>
    <t>91%</t>
  </si>
  <si>
    <t>88%</t>
  </si>
  <si>
    <t>94%</t>
  </si>
  <si>
    <t>86%</t>
  </si>
  <si>
    <t>82%</t>
  </si>
  <si>
    <t>2020</t>
  </si>
  <si>
    <t>958</t>
  </si>
  <si>
    <t>1062</t>
  </si>
  <si>
    <t>1263</t>
  </si>
  <si>
    <t>248</t>
  </si>
  <si>
    <t>60</t>
  </si>
  <si>
    <t>1439</t>
  </si>
  <si>
    <t>429</t>
  </si>
  <si>
    <t>SOC4B</t>
  </si>
  <si>
    <t>533</t>
  </si>
  <si>
    <t>228</t>
  </si>
  <si>
    <t>306</t>
  </si>
  <si>
    <t>362</t>
  </si>
  <si>
    <t>52</t>
  </si>
  <si>
    <t>42</t>
  </si>
  <si>
    <t>142</t>
  </si>
  <si>
    <t>F,K,R</t>
  </si>
  <si>
    <t>I,N</t>
  </si>
  <si>
    <t>72%</t>
  </si>
  <si>
    <t>73%</t>
  </si>
  <si>
    <t>64%</t>
  </si>
  <si>
    <t>66%</t>
  </si>
  <si>
    <t>70%</t>
  </si>
  <si>
    <t>69%</t>
  </si>
  <si>
    <t>58%</t>
  </si>
  <si>
    <t>1668</t>
  </si>
  <si>
    <t>832</t>
  </si>
  <si>
    <t>835</t>
  </si>
  <si>
    <t>1021</t>
  </si>
  <si>
    <t>203</t>
  </si>
  <si>
    <t>319</t>
  </si>
  <si>
    <t>80</t>
  </si>
  <si>
    <t>63</t>
  </si>
  <si>
    <t>1230</t>
  </si>
  <si>
    <t>330</t>
  </si>
  <si>
    <t>F,G,K,O,R,S,T</t>
  </si>
  <si>
    <t>D,E,G,H</t>
  </si>
  <si>
    <t>E,F</t>
  </si>
  <si>
    <t>K,N,O</t>
  </si>
  <si>
    <t>I,J,N,O,Q</t>
  </si>
  <si>
    <t>J,K</t>
  </si>
  <si>
    <t>PHYS8</t>
  </si>
  <si>
    <t>(1) Excellent</t>
  </si>
  <si>
    <t>147</t>
  </si>
  <si>
    <t>146</t>
  </si>
  <si>
    <t>39</t>
  </si>
  <si>
    <t>197</t>
  </si>
  <si>
    <t>(2) Very good</t>
  </si>
  <si>
    <t>893</t>
  </si>
  <si>
    <t>445</t>
  </si>
  <si>
    <t>448</t>
  </si>
  <si>
    <t>565</t>
  </si>
  <si>
    <t>72</t>
  </si>
  <si>
    <t>E,J</t>
  </si>
  <si>
    <t>D,F,G</t>
  </si>
  <si>
    <t>I,K,N,Q</t>
  </si>
  <si>
    <t>J,O</t>
  </si>
  <si>
    <t>(3) Good</t>
  </si>
  <si>
    <t>682</t>
  </si>
  <si>
    <t>307</t>
  </si>
  <si>
    <t>376</t>
  </si>
  <si>
    <t>427</t>
  </si>
  <si>
    <t>105</t>
  </si>
  <si>
    <t>497</t>
  </si>
  <si>
    <t>(4) Fair</t>
  </si>
  <si>
    <t>150</t>
  </si>
  <si>
    <t>176</t>
  </si>
  <si>
    <t>51</t>
  </si>
  <si>
    <t>209</t>
  </si>
  <si>
    <t>(5) Poor</t>
  </si>
  <si>
    <t>29</t>
  </si>
  <si>
    <t>PHYS1A</t>
  </si>
  <si>
    <t>393</t>
  </si>
  <si>
    <t>232</t>
  </si>
  <si>
    <t>273</t>
  </si>
  <si>
    <t>N,P</t>
  </si>
  <si>
    <t>81%</t>
  </si>
  <si>
    <t>84%</t>
  </si>
  <si>
    <t>79%</t>
  </si>
  <si>
    <t>83%</t>
  </si>
  <si>
    <t>98%</t>
  </si>
  <si>
    <t>80%</t>
  </si>
  <si>
    <t>1809</t>
  </si>
  <si>
    <t>903</t>
  </si>
  <si>
    <t>906</t>
  </si>
  <si>
    <t>1114</t>
  </si>
  <si>
    <t>235</t>
  </si>
  <si>
    <t>310</t>
  </si>
  <si>
    <t>109</t>
  </si>
  <si>
    <t>1314</t>
  </si>
  <si>
    <t>386</t>
  </si>
  <si>
    <t>B,E,G,J,L,N,O,R</t>
  </si>
  <si>
    <t>E,H</t>
  </si>
  <si>
    <t>E,F,H</t>
  </si>
  <si>
    <t>J,L,N,O</t>
  </si>
  <si>
    <t>I,N,O,P</t>
  </si>
  <si>
    <t>I,M,N,P</t>
  </si>
  <si>
    <t>L,O</t>
  </si>
  <si>
    <t>I,J,K,L,O,Q</t>
  </si>
  <si>
    <t>I,J,K,M,N,P,Q</t>
  </si>
  <si>
    <t>J,L,O</t>
  </si>
  <si>
    <t>PHYS1B</t>
  </si>
  <si>
    <t>85%</t>
  </si>
  <si>
    <t>97%</t>
  </si>
  <si>
    <t>96%</t>
  </si>
  <si>
    <t>1903</t>
  </si>
  <si>
    <t>908</t>
  </si>
  <si>
    <t>995</t>
  </si>
  <si>
    <t>1199</t>
  </si>
  <si>
    <t>229</t>
  </si>
  <si>
    <t>320</t>
  </si>
  <si>
    <t>65</t>
  </si>
  <si>
    <t>1344</t>
  </si>
  <si>
    <t>425</t>
  </si>
  <si>
    <t>L,O,Q,T</t>
  </si>
  <si>
    <t>L,O,Q</t>
  </si>
  <si>
    <t>I,J,K,L,O</t>
  </si>
  <si>
    <t>PHYS1C</t>
  </si>
  <si>
    <t>331</t>
  </si>
  <si>
    <t>192</t>
  </si>
  <si>
    <t>200</t>
  </si>
  <si>
    <t>220</t>
  </si>
  <si>
    <t>G,Q</t>
  </si>
  <si>
    <t>1883</t>
  </si>
  <si>
    <t>930</t>
  </si>
  <si>
    <t>953</t>
  </si>
  <si>
    <t>1185</t>
  </si>
  <si>
    <t>231</t>
  </si>
  <si>
    <t>322</t>
  </si>
  <si>
    <t>89</t>
  </si>
  <si>
    <t>56</t>
  </si>
  <si>
    <t>127</t>
  </si>
  <si>
    <t>1354</t>
  </si>
  <si>
    <t>402</t>
  </si>
  <si>
    <t>G,Q,R</t>
  </si>
  <si>
    <t>N,Q</t>
  </si>
  <si>
    <t>PHYS1D</t>
  </si>
  <si>
    <t>335</t>
  </si>
  <si>
    <t>244</t>
  </si>
  <si>
    <t>100%</t>
  </si>
  <si>
    <t>1880</t>
  </si>
  <si>
    <t>926</t>
  </si>
  <si>
    <t>954</t>
  </si>
  <si>
    <t>1171</t>
  </si>
  <si>
    <t>234</t>
  </si>
  <si>
    <t>140</t>
  </si>
  <si>
    <t>1333</t>
  </si>
  <si>
    <t>407</t>
  </si>
  <si>
    <t>F,G,K,P,Q</t>
  </si>
  <si>
    <t>E,F,G</t>
  </si>
  <si>
    <t>J,K,P,Q</t>
  </si>
  <si>
    <t>I,P,Q</t>
  </si>
  <si>
    <t>P,Q</t>
  </si>
  <si>
    <t>I,J,K,M,N,Q</t>
  </si>
  <si>
    <t>I,J,K,N,O,P</t>
  </si>
  <si>
    <t>PHYS1E</t>
  </si>
  <si>
    <t>208</t>
  </si>
  <si>
    <t>215</t>
  </si>
  <si>
    <t>245</t>
  </si>
  <si>
    <t>87%</t>
  </si>
  <si>
    <t>1854</t>
  </si>
  <si>
    <t>924</t>
  </si>
  <si>
    <t>1167</t>
  </si>
  <si>
    <t>317</t>
  </si>
  <si>
    <t>61</t>
  </si>
  <si>
    <t>133</t>
  </si>
  <si>
    <t>1317</t>
  </si>
  <si>
    <t>405</t>
  </si>
  <si>
    <t>B,G,M,N,Q</t>
  </si>
  <si>
    <t>M,N,Q</t>
  </si>
  <si>
    <t>M,Q</t>
  </si>
  <si>
    <t>I,J,K,L,N,O</t>
  </si>
  <si>
    <t>I,J,K,M,Q</t>
  </si>
  <si>
    <t>PHYS1F</t>
  </si>
  <si>
    <t>297</t>
  </si>
  <si>
    <t>126</t>
  </si>
  <si>
    <t>219</t>
  </si>
  <si>
    <t>1923</t>
  </si>
  <si>
    <t>943</t>
  </si>
  <si>
    <t>979</t>
  </si>
  <si>
    <t>1210</t>
  </si>
  <si>
    <t>130</t>
  </si>
  <si>
    <t>1359</t>
  </si>
  <si>
    <t>433</t>
  </si>
  <si>
    <t>PHYS1G</t>
  </si>
  <si>
    <t>292</t>
  </si>
  <si>
    <t>173</t>
  </si>
  <si>
    <t>196</t>
  </si>
  <si>
    <t>217</t>
  </si>
  <si>
    <t>74%</t>
  </si>
  <si>
    <t>1925</t>
  </si>
  <si>
    <t>972</t>
  </si>
  <si>
    <t>1192</t>
  </si>
  <si>
    <t>323</t>
  </si>
  <si>
    <t>115</t>
  </si>
  <si>
    <t>85</t>
  </si>
  <si>
    <t>1358</t>
  </si>
  <si>
    <t>421</t>
  </si>
  <si>
    <t>G,N,Q</t>
  </si>
  <si>
    <t>I,J,K,O,Q</t>
  </si>
  <si>
    <t>I,J,K,N,O</t>
  </si>
  <si>
    <t>PHYS1H</t>
  </si>
  <si>
    <t>227</t>
  </si>
  <si>
    <t>1887</t>
  </si>
  <si>
    <t>921</t>
  </si>
  <si>
    <t>967</t>
  </si>
  <si>
    <t>1178</t>
  </si>
  <si>
    <t>222</t>
  </si>
  <si>
    <t>137</t>
  </si>
  <si>
    <t>417</t>
  </si>
  <si>
    <t>L,N</t>
  </si>
  <si>
    <t>I,J,Q</t>
  </si>
  <si>
    <t>PHYS1I</t>
  </si>
  <si>
    <t>281</t>
  </si>
  <si>
    <t>186</t>
  </si>
  <si>
    <t>1931</t>
  </si>
  <si>
    <t>962</t>
  </si>
  <si>
    <t>969</t>
  </si>
  <si>
    <t>1201</t>
  </si>
  <si>
    <t>333</t>
  </si>
  <si>
    <t>104</t>
  </si>
  <si>
    <t>1368</t>
  </si>
  <si>
    <t>B,C,M,N</t>
  </si>
  <si>
    <t>K,M,N</t>
  </si>
  <si>
    <t>I,M,N,Q</t>
  </si>
  <si>
    <t>J,K,L,N</t>
  </si>
  <si>
    <t>PHYS1J</t>
  </si>
  <si>
    <t>188</t>
  </si>
  <si>
    <t>69</t>
  </si>
  <si>
    <t>1899</t>
  </si>
  <si>
    <t>956</t>
  </si>
  <si>
    <t>1169</t>
  </si>
  <si>
    <t>238</t>
  </si>
  <si>
    <t>78</t>
  </si>
  <si>
    <t>1345</t>
  </si>
  <si>
    <t>B,E,G,J,N</t>
  </si>
  <si>
    <t>J,N</t>
  </si>
  <si>
    <t>PHYS1K</t>
  </si>
  <si>
    <t>182</t>
  </si>
  <si>
    <t>1904</t>
  </si>
  <si>
    <t>949</t>
  </si>
  <si>
    <t>955</t>
  </si>
  <si>
    <t>308</t>
  </si>
  <si>
    <t>117</t>
  </si>
  <si>
    <t>406</t>
  </si>
  <si>
    <t>B,C,G,N,Q,R</t>
  </si>
  <si>
    <t>I,K</t>
  </si>
  <si>
    <t>PHYS1L</t>
  </si>
  <si>
    <t>278</t>
  </si>
  <si>
    <t>73</t>
  </si>
  <si>
    <t>1935</t>
  </si>
  <si>
    <t>946</t>
  </si>
  <si>
    <t>989</t>
  </si>
  <si>
    <t>1198</t>
  </si>
  <si>
    <t>334</t>
  </si>
  <si>
    <t>1391</t>
  </si>
  <si>
    <t>G,M</t>
  </si>
  <si>
    <t>I,M</t>
  </si>
  <si>
    <t>I,J,K,N,O,Q</t>
  </si>
  <si>
    <t>PHYS1M</t>
  </si>
  <si>
    <t>272</t>
  </si>
  <si>
    <t>122</t>
  </si>
  <si>
    <t>149</t>
  </si>
  <si>
    <t>174</t>
  </si>
  <si>
    <t>1942</t>
  </si>
  <si>
    <t>945</t>
  </si>
  <si>
    <t>998</t>
  </si>
  <si>
    <t>1214</t>
  </si>
  <si>
    <t>1384</t>
  </si>
  <si>
    <t>428</t>
  </si>
  <si>
    <t>L,M,P,R</t>
  </si>
  <si>
    <t>L,M,P</t>
  </si>
  <si>
    <t>L,M,P,Q</t>
  </si>
  <si>
    <t>K,L,M,P</t>
  </si>
  <si>
    <t>PHYS1N</t>
  </si>
  <si>
    <t>301</t>
  </si>
  <si>
    <t>64</t>
  </si>
  <si>
    <t>1905</t>
  </si>
  <si>
    <t>1202</t>
  </si>
  <si>
    <t>237</t>
  </si>
  <si>
    <t>305</t>
  </si>
  <si>
    <t>79</t>
  </si>
  <si>
    <t>422</t>
  </si>
  <si>
    <t>B,C,L</t>
  </si>
  <si>
    <t>K,L,O</t>
  </si>
  <si>
    <t>J,L</t>
  </si>
  <si>
    <t>I,J,K,M,N,O,Q</t>
  </si>
  <si>
    <t>J,L,P</t>
  </si>
  <si>
    <t>PHYS1O</t>
  </si>
  <si>
    <t>295</t>
  </si>
  <si>
    <t>210</t>
  </si>
  <si>
    <t>95%</t>
  </si>
  <si>
    <t>970</t>
  </si>
  <si>
    <t>1206</t>
  </si>
  <si>
    <t>324</t>
  </si>
  <si>
    <t>144</t>
  </si>
  <si>
    <t>1372</t>
  </si>
  <si>
    <t>409</t>
  </si>
  <si>
    <t>B,N,P</t>
  </si>
  <si>
    <t>I,J,K,L,M,Q</t>
  </si>
  <si>
    <t>PHYS1P</t>
  </si>
  <si>
    <t>157</t>
  </si>
  <si>
    <t>1888</t>
  </si>
  <si>
    <t>910</t>
  </si>
  <si>
    <t>977</t>
  </si>
  <si>
    <t>1340</t>
  </si>
  <si>
    <t>416</t>
  </si>
  <si>
    <t>I,J,K,M,P,Q</t>
  </si>
  <si>
    <t>PHYS1Q</t>
  </si>
  <si>
    <t>169</t>
  </si>
  <si>
    <t>1958</t>
  </si>
  <si>
    <t>991</t>
  </si>
  <si>
    <t>1220</t>
  </si>
  <si>
    <t>329</t>
  </si>
  <si>
    <t>106</t>
  </si>
  <si>
    <t>76</t>
  </si>
  <si>
    <t>1404</t>
  </si>
  <si>
    <t>E,J,L,N</t>
  </si>
  <si>
    <t>J,L,N</t>
  </si>
  <si>
    <t>I,L,M,N</t>
  </si>
  <si>
    <t>I,J,K,M,O,Q</t>
  </si>
  <si>
    <t>SOC5A</t>
  </si>
  <si>
    <t>(1) Not at all or less than 1 day</t>
  </si>
  <si>
    <t>59%</t>
  </si>
  <si>
    <t>61%</t>
  </si>
  <si>
    <t>1442</t>
  </si>
  <si>
    <t>681</t>
  </si>
  <si>
    <t>884</t>
  </si>
  <si>
    <t>252</t>
  </si>
  <si>
    <t>1001</t>
  </si>
  <si>
    <t>367</t>
  </si>
  <si>
    <t>B,C,G,N,O,R,T</t>
  </si>
  <si>
    <t>I,J,M</t>
  </si>
  <si>
    <t>(2) 1-2 days</t>
  </si>
  <si>
    <t>477</t>
  </si>
  <si>
    <t>298</t>
  </si>
  <si>
    <t>356</t>
  </si>
  <si>
    <t>(3) 3-4 days</t>
  </si>
  <si>
    <t>(4) 5-7 days</t>
  </si>
  <si>
    <t>SOC5B</t>
  </si>
  <si>
    <t>1394</t>
  </si>
  <si>
    <t>730</t>
  </si>
  <si>
    <t>664</t>
  </si>
  <si>
    <t>899</t>
  </si>
  <si>
    <t>223</t>
  </si>
  <si>
    <t>950</t>
  </si>
  <si>
    <t>366</t>
  </si>
  <si>
    <t>B,C,M,O,R,T</t>
  </si>
  <si>
    <t>M,O</t>
  </si>
  <si>
    <t>471</t>
  </si>
  <si>
    <t>274</t>
  </si>
  <si>
    <t>286</t>
  </si>
  <si>
    <t>354</t>
  </si>
  <si>
    <t>84</t>
  </si>
  <si>
    <t>G,N</t>
  </si>
  <si>
    <t>I,J,K,O</t>
  </si>
  <si>
    <t>156</t>
  </si>
  <si>
    <t>SOC5C</t>
  </si>
  <si>
    <t>1361</t>
  </si>
  <si>
    <t>710</t>
  </si>
  <si>
    <t>651</t>
  </si>
  <si>
    <t>865</t>
  </si>
  <si>
    <t>934</t>
  </si>
  <si>
    <t>364</t>
  </si>
  <si>
    <t>B,C,O,R,T</t>
  </si>
  <si>
    <t>496</t>
  </si>
  <si>
    <t>296</t>
  </si>
  <si>
    <t>377</t>
  </si>
  <si>
    <t>SOC5D</t>
  </si>
  <si>
    <t>1379</t>
  </si>
  <si>
    <t>700</t>
  </si>
  <si>
    <t>679</t>
  </si>
  <si>
    <t>856</t>
  </si>
  <si>
    <t>961</t>
  </si>
  <si>
    <t>525</t>
  </si>
  <si>
    <t>239</t>
  </si>
  <si>
    <t>353</t>
  </si>
  <si>
    <t>391</t>
  </si>
  <si>
    <t>159</t>
  </si>
  <si>
    <t>101</t>
  </si>
  <si>
    <t>SOC5E</t>
  </si>
  <si>
    <t>2043</t>
  </si>
  <si>
    <t>1008</t>
  </si>
  <si>
    <t>1034</t>
  </si>
  <si>
    <t>1295</t>
  </si>
  <si>
    <t>336</t>
  </si>
  <si>
    <t>1430</t>
  </si>
  <si>
    <t>464</t>
  </si>
  <si>
    <t>B,C,G,N,P,T</t>
  </si>
  <si>
    <t>J,N,P</t>
  </si>
  <si>
    <t>I,N,P</t>
  </si>
  <si>
    <t>I,J,K,L</t>
  </si>
  <si>
    <t>116</t>
  </si>
  <si>
    <t>PHYS2_1</t>
  </si>
  <si>
    <t>(0) No</t>
  </si>
  <si>
    <t>1498</t>
  </si>
  <si>
    <t>782</t>
  </si>
  <si>
    <t>716</t>
  </si>
  <si>
    <t>93</t>
  </si>
  <si>
    <t>1109</t>
  </si>
  <si>
    <t>256</t>
  </si>
  <si>
    <t>B,C,M,N,R,T</t>
  </si>
  <si>
    <t>740</t>
  </si>
  <si>
    <t>463</t>
  </si>
  <si>
    <t>225</t>
  </si>
  <si>
    <t>B,C,R,T</t>
  </si>
  <si>
    <t>PHYS2_2</t>
  </si>
  <si>
    <t>358</t>
  </si>
  <si>
    <t>155</t>
  </si>
  <si>
    <t>266</t>
  </si>
  <si>
    <t>279</t>
  </si>
  <si>
    <t>878</t>
  </si>
  <si>
    <t>1002</t>
  </si>
  <si>
    <t>1140</t>
  </si>
  <si>
    <t>325</t>
  </si>
  <si>
    <t>145</t>
  </si>
  <si>
    <t>1311</t>
  </si>
  <si>
    <t>424</t>
  </si>
  <si>
    <t>B,C,D,E,G,I,J,M,N,O,T</t>
  </si>
  <si>
    <t>J,K,M,N,O,Q</t>
  </si>
  <si>
    <t>I,M,N,O</t>
  </si>
  <si>
    <t>M,N,O</t>
  </si>
  <si>
    <t>I,J,K,L,Q</t>
  </si>
  <si>
    <t>PHYS2_3</t>
  </si>
  <si>
    <t>2048</t>
  </si>
  <si>
    <t>1003</t>
  </si>
  <si>
    <t>1045</t>
  </si>
  <si>
    <t>1296</t>
  </si>
  <si>
    <t>357</t>
  </si>
  <si>
    <t>1467</t>
  </si>
  <si>
    <t>E,F,J,K,M</t>
  </si>
  <si>
    <t>D,E,H</t>
  </si>
  <si>
    <t>J,K,M</t>
  </si>
  <si>
    <t>I,K,M</t>
  </si>
  <si>
    <t>I,J,M,N,Q</t>
  </si>
  <si>
    <t>112</t>
  </si>
  <si>
    <t>PHYS2_4</t>
  </si>
  <si>
    <t>1580</t>
  </si>
  <si>
    <t>758</t>
  </si>
  <si>
    <t>822</t>
  </si>
  <si>
    <t>1097</t>
  </si>
  <si>
    <t>E,J,M,R,T</t>
  </si>
  <si>
    <t>D,F</t>
  </si>
  <si>
    <t>658</t>
  </si>
  <si>
    <t>492</t>
  </si>
  <si>
    <t>PHYS2_5</t>
  </si>
  <si>
    <t>1765</t>
  </si>
  <si>
    <t>863</t>
  </si>
  <si>
    <t>901</t>
  </si>
  <si>
    <t>1143</t>
  </si>
  <si>
    <t>265</t>
  </si>
  <si>
    <t>1244</t>
  </si>
  <si>
    <t>450</t>
  </si>
  <si>
    <t>D,F,I,K,R,T</t>
  </si>
  <si>
    <t>473</t>
  </si>
  <si>
    <t>218</t>
  </si>
  <si>
    <t>263</t>
  </si>
  <si>
    <t>346</t>
  </si>
  <si>
    <t>PHYS2_6</t>
  </si>
  <si>
    <t>1429</t>
  </si>
  <si>
    <t>757</t>
  </si>
  <si>
    <t>673</t>
  </si>
  <si>
    <t>879</t>
  </si>
  <si>
    <t>246</t>
  </si>
  <si>
    <t>1012</t>
  </si>
  <si>
    <t>294</t>
  </si>
  <si>
    <t>B,C,N,R</t>
  </si>
  <si>
    <t>809</t>
  </si>
  <si>
    <t>484</t>
  </si>
  <si>
    <t>526</t>
  </si>
  <si>
    <t>577</t>
  </si>
  <si>
    <t>B,C</t>
  </si>
  <si>
    <t>PHYS2_7</t>
  </si>
  <si>
    <t>2031</t>
  </si>
  <si>
    <t>1026</t>
  </si>
  <si>
    <t>1273</t>
  </si>
  <si>
    <t>241</t>
  </si>
  <si>
    <t>347</t>
  </si>
  <si>
    <t>162</t>
  </si>
  <si>
    <t>1456</t>
  </si>
  <si>
    <t>413</t>
  </si>
  <si>
    <t>B,C,G,O,R,T</t>
  </si>
  <si>
    <t>F,H</t>
  </si>
  <si>
    <t>I,J,K,L,N,Q</t>
  </si>
  <si>
    <t>207</t>
  </si>
  <si>
    <t>PHYS2_8</t>
  </si>
  <si>
    <t>689</t>
  </si>
  <si>
    <t>426</t>
  </si>
  <si>
    <t>1549</t>
  </si>
  <si>
    <t>724</t>
  </si>
  <si>
    <t>825</t>
  </si>
  <si>
    <t>980</t>
  </si>
  <si>
    <t>255</t>
  </si>
  <si>
    <t>100</t>
  </si>
  <si>
    <t>1093</t>
  </si>
  <si>
    <t>G,M,R,T</t>
  </si>
  <si>
    <t>PHYS2_9</t>
  </si>
  <si>
    <t>1551</t>
  </si>
  <si>
    <t>722</t>
  </si>
  <si>
    <t>828</t>
  </si>
  <si>
    <t>982</t>
  </si>
  <si>
    <t>1014</t>
  </si>
  <si>
    <t>G,N,P,S,T</t>
  </si>
  <si>
    <t>M,N,O,P</t>
  </si>
  <si>
    <t>M,N,P</t>
  </si>
  <si>
    <t>J,K,Q</t>
  </si>
  <si>
    <t>687</t>
  </si>
  <si>
    <t>359</t>
  </si>
  <si>
    <t>423</t>
  </si>
  <si>
    <t>575</t>
  </si>
  <si>
    <t>G,M,N,P,S,T</t>
  </si>
  <si>
    <t>PHYS2_10</t>
  </si>
  <si>
    <t>1909</t>
  </si>
  <si>
    <t>935</t>
  </si>
  <si>
    <t>974</t>
  </si>
  <si>
    <t>1255</t>
  </si>
  <si>
    <t>1366</t>
  </si>
  <si>
    <t>454</t>
  </si>
  <si>
    <t>D,E,F,G,H,I,J,K,O,Q,R,T</t>
  </si>
  <si>
    <t>E,F,G,H</t>
  </si>
  <si>
    <t>J,K,O,Q</t>
  </si>
  <si>
    <t>I,P</t>
  </si>
  <si>
    <t>J,K,L,O,Q</t>
  </si>
  <si>
    <t>PHYS2_11</t>
  </si>
  <si>
    <t>793</t>
  </si>
  <si>
    <t>432</t>
  </si>
  <si>
    <t>361</t>
  </si>
  <si>
    <t>440</t>
  </si>
  <si>
    <t>552</t>
  </si>
  <si>
    <t>E,F,J,K,R</t>
  </si>
  <si>
    <t>1445</t>
  </si>
  <si>
    <t>649</t>
  </si>
  <si>
    <t>796</t>
  </si>
  <si>
    <t>965</t>
  </si>
  <si>
    <t>1037</t>
  </si>
  <si>
    <t>B,C,D,E,F,G,I,J,K,O,P,R</t>
  </si>
  <si>
    <t>J,K,O,P</t>
  </si>
  <si>
    <t>I,L,O,P</t>
  </si>
  <si>
    <t>I,L,N,O,P</t>
  </si>
  <si>
    <t>K,P</t>
  </si>
  <si>
    <t>O,P</t>
  </si>
  <si>
    <t>PHYS2_12</t>
  </si>
  <si>
    <t>1491</t>
  </si>
  <si>
    <t>762</t>
  </si>
  <si>
    <t>1010</t>
  </si>
  <si>
    <t>1048</t>
  </si>
  <si>
    <t>D,E,G,I,J,O,Q</t>
  </si>
  <si>
    <t>I,K,N</t>
  </si>
  <si>
    <t>I,J,O,Q</t>
  </si>
  <si>
    <t>J,O,Q</t>
  </si>
  <si>
    <t>I,K,M,N,P</t>
  </si>
  <si>
    <t>747</t>
  </si>
  <si>
    <t>352</t>
  </si>
  <si>
    <t>395</t>
  </si>
  <si>
    <t>542</t>
  </si>
  <si>
    <t>I,O</t>
  </si>
  <si>
    <t>I,O,Q</t>
  </si>
  <si>
    <t>I,K,O</t>
  </si>
  <si>
    <t>PHYS2_13</t>
  </si>
  <si>
    <t>340</t>
  </si>
  <si>
    <t>1686</t>
  </si>
  <si>
    <t>760</t>
  </si>
  <si>
    <t>1065</t>
  </si>
  <si>
    <t>264</t>
  </si>
  <si>
    <t>1183</t>
  </si>
  <si>
    <t>388</t>
  </si>
  <si>
    <t>B,C,G,Q,T</t>
  </si>
  <si>
    <t>L,M,Q</t>
  </si>
  <si>
    <t>PHYS2_14</t>
  </si>
  <si>
    <t>1064</t>
  </si>
  <si>
    <t>616</t>
  </si>
  <si>
    <t>723</t>
  </si>
  <si>
    <t>803</t>
  </si>
  <si>
    <t>B,C,E,J,R,T</t>
  </si>
  <si>
    <t>D,F,G,H</t>
  </si>
  <si>
    <t>I,K,M,P,Q</t>
  </si>
  <si>
    <t>1174</t>
  </si>
  <si>
    <t>465</t>
  </si>
  <si>
    <t>709</t>
  </si>
  <si>
    <t>786</t>
  </si>
  <si>
    <t>I,K,M,N,Q</t>
  </si>
  <si>
    <t>PHYS2_15</t>
  </si>
  <si>
    <t>576</t>
  </si>
  <si>
    <t>676</t>
  </si>
  <si>
    <t>172</t>
  </si>
  <si>
    <t>B,E,F,J,K</t>
  </si>
  <si>
    <t>586</t>
  </si>
  <si>
    <t>732</t>
  </si>
  <si>
    <t>830</t>
  </si>
  <si>
    <t>914</t>
  </si>
  <si>
    <t>B,C,E,F,J,K,T</t>
  </si>
  <si>
    <t>I,J,O</t>
  </si>
  <si>
    <t>PHYS2_16</t>
  </si>
  <si>
    <t>2023</t>
  </si>
  <si>
    <t>923</t>
  </si>
  <si>
    <t>1100</t>
  </si>
  <si>
    <t>1294</t>
  </si>
  <si>
    <t>1422</t>
  </si>
  <si>
    <t>457</t>
  </si>
  <si>
    <t>B,C,D,E,F,I,J,K,L,T</t>
  </si>
  <si>
    <t>J,K,L</t>
  </si>
  <si>
    <t>I,L</t>
  </si>
  <si>
    <t>PHYS2_17</t>
  </si>
  <si>
    <t>342</t>
  </si>
  <si>
    <t>214</t>
  </si>
  <si>
    <t>249</t>
  </si>
  <si>
    <t>1896</t>
  </si>
  <si>
    <t>888</t>
  </si>
  <si>
    <t>1191</t>
  </si>
  <si>
    <t>315</t>
  </si>
  <si>
    <t>1341</t>
  </si>
  <si>
    <t>439</t>
  </si>
  <si>
    <t>B,C,L,R,T</t>
  </si>
  <si>
    <t>PHYS2_18</t>
  </si>
  <si>
    <t>1996</t>
  </si>
  <si>
    <t>1039</t>
  </si>
  <si>
    <t>1288</t>
  </si>
  <si>
    <t>312</t>
  </si>
  <si>
    <t>1413</t>
  </si>
  <si>
    <t>453</t>
  </si>
  <si>
    <t>D,E,F,I,J,K,N,Q,R,T</t>
  </si>
  <si>
    <t>D,G,H</t>
  </si>
  <si>
    <t>J,K,N</t>
  </si>
  <si>
    <t>I,N,Q</t>
  </si>
  <si>
    <t>I,J,K,M</t>
  </si>
  <si>
    <t>242</t>
  </si>
  <si>
    <t>PHYS2_19</t>
  </si>
  <si>
    <t>1299</t>
  </si>
  <si>
    <t>692</t>
  </si>
  <si>
    <t>607</t>
  </si>
  <si>
    <t>867</t>
  </si>
  <si>
    <t>213</t>
  </si>
  <si>
    <t>53</t>
  </si>
  <si>
    <t>928</t>
  </si>
  <si>
    <t>B,C,D,E,G,I,J,R</t>
  </si>
  <si>
    <t>D,F,H</t>
  </si>
  <si>
    <t>939</t>
  </si>
  <si>
    <t>389</t>
  </si>
  <si>
    <t>539</t>
  </si>
  <si>
    <t>662</t>
  </si>
  <si>
    <t>B,C,E,G,J,O,R</t>
  </si>
  <si>
    <t>J,M,N,O</t>
  </si>
  <si>
    <t>I,K,Q</t>
  </si>
  <si>
    <t>PHYS10A</t>
  </si>
  <si>
    <t>(1) Extremely likely</t>
  </si>
  <si>
    <t>136</t>
  </si>
  <si>
    <t>(2) Very likely</t>
  </si>
  <si>
    <t>(3) Moderately likely</t>
  </si>
  <si>
    <t>240</t>
  </si>
  <si>
    <t>(4) Not too likely</t>
  </si>
  <si>
    <t>(5) Not likely at all</t>
  </si>
  <si>
    <t>769</t>
  </si>
  <si>
    <t>398</t>
  </si>
  <si>
    <t>371</t>
  </si>
  <si>
    <t>536</t>
  </si>
  <si>
    <t>92</t>
  </si>
  <si>
    <t>541</t>
  </si>
  <si>
    <t>F,K,P</t>
  </si>
  <si>
    <t>J,K,P</t>
  </si>
  <si>
    <t>I,J,K,L,M,N,O,Q</t>
  </si>
  <si>
    <t>(88) Already done this</t>
  </si>
  <si>
    <t>PHYS10B</t>
  </si>
  <si>
    <t>205</t>
  </si>
  <si>
    <t>201</t>
  </si>
  <si>
    <t>303</t>
  </si>
  <si>
    <t>204</t>
  </si>
  <si>
    <t>253</t>
  </si>
  <si>
    <t>841</t>
  </si>
  <si>
    <t>408</t>
  </si>
  <si>
    <t>572</t>
  </si>
  <si>
    <t>597</t>
  </si>
  <si>
    <t>F,K</t>
  </si>
  <si>
    <t>PHYS10C</t>
  </si>
  <si>
    <t>102</t>
  </si>
  <si>
    <t>283</t>
  </si>
  <si>
    <t>164</t>
  </si>
  <si>
    <t>514</t>
  </si>
  <si>
    <t>311</t>
  </si>
  <si>
    <t>304</t>
  </si>
  <si>
    <t>755</t>
  </si>
  <si>
    <t>390</t>
  </si>
  <si>
    <t>510</t>
  </si>
  <si>
    <t>K,N,Q</t>
  </si>
  <si>
    <t>I,Q</t>
  </si>
  <si>
    <t>I,J,K,M,N,O</t>
  </si>
  <si>
    <t>PHYS10D</t>
  </si>
  <si>
    <t>462</t>
  </si>
  <si>
    <t>254</t>
  </si>
  <si>
    <t>290</t>
  </si>
  <si>
    <t>498</t>
  </si>
  <si>
    <t>287</t>
  </si>
  <si>
    <t>383</t>
  </si>
  <si>
    <t>L,M,R</t>
  </si>
  <si>
    <t>L,M</t>
  </si>
  <si>
    <t>478</t>
  </si>
  <si>
    <t>327</t>
  </si>
  <si>
    <t>326</t>
  </si>
  <si>
    <t>216</t>
  </si>
  <si>
    <t>302</t>
  </si>
  <si>
    <t>88</t>
  </si>
  <si>
    <t>PHYS10E</t>
  </si>
  <si>
    <t>289</t>
  </si>
  <si>
    <t>382</t>
  </si>
  <si>
    <t>499</t>
  </si>
  <si>
    <t>369</t>
  </si>
  <si>
    <t>516</t>
  </si>
  <si>
    <t>268</t>
  </si>
  <si>
    <t>160</t>
  </si>
  <si>
    <t>396</t>
  </si>
  <si>
    <t>282</t>
  </si>
  <si>
    <t>ECON8A</t>
  </si>
  <si>
    <t>717</t>
  </si>
  <si>
    <t>503</t>
  </si>
  <si>
    <t>N,R</t>
  </si>
  <si>
    <t>1468</t>
  </si>
  <si>
    <t>744</t>
  </si>
  <si>
    <t>221</t>
  </si>
  <si>
    <t>337</t>
  </si>
  <si>
    <t>D,F,I,K,N,R</t>
  </si>
  <si>
    <t>ECON8B</t>
  </si>
  <si>
    <t>764</t>
  </si>
  <si>
    <t>434</t>
  </si>
  <si>
    <t>N,R,T</t>
  </si>
  <si>
    <t>707</t>
  </si>
  <si>
    <t>212</t>
  </si>
  <si>
    <t>1027</t>
  </si>
  <si>
    <t>D,F,I,K,N,R,T</t>
  </si>
  <si>
    <t>I,O,P</t>
  </si>
  <si>
    <t>K,N</t>
  </si>
  <si>
    <t>ECON8C</t>
  </si>
  <si>
    <t>790</t>
  </si>
  <si>
    <t>418</t>
  </si>
  <si>
    <t>571</t>
  </si>
  <si>
    <t>G,L,P,R</t>
  </si>
  <si>
    <t>J,K,L,P,Q</t>
  </si>
  <si>
    <t>L,P</t>
  </si>
  <si>
    <t>1396</t>
  </si>
  <si>
    <t>688</t>
  </si>
  <si>
    <t>708</t>
  </si>
  <si>
    <t>981</t>
  </si>
  <si>
    <t>D,E,G,I,J,R,T</t>
  </si>
  <si>
    <t>J,L,P,Q</t>
  </si>
  <si>
    <t>ECON8D</t>
  </si>
  <si>
    <t>770</t>
  </si>
  <si>
    <t>566</t>
  </si>
  <si>
    <t>701</t>
  </si>
  <si>
    <t>711</t>
  </si>
  <si>
    <t>929</t>
  </si>
  <si>
    <t>985</t>
  </si>
  <si>
    <t>F,K,R,T</t>
  </si>
  <si>
    <t>ECON8E</t>
  </si>
  <si>
    <t>817</t>
  </si>
  <si>
    <t>446</t>
  </si>
  <si>
    <t>482</t>
  </si>
  <si>
    <t>583</t>
  </si>
  <si>
    <t>E,J,R</t>
  </si>
  <si>
    <t>1377</t>
  </si>
  <si>
    <t>690</t>
  </si>
  <si>
    <t>900</t>
  </si>
  <si>
    <t>E,J,P,R,T</t>
  </si>
  <si>
    <t>I,J,K,N</t>
  </si>
  <si>
    <t>ECON8F</t>
  </si>
  <si>
    <t>564</t>
  </si>
  <si>
    <t>D,E,F,I,J,K,O,R,T</t>
  </si>
  <si>
    <t>D,H</t>
  </si>
  <si>
    <t>J,K,O</t>
  </si>
  <si>
    <t>1410</t>
  </si>
  <si>
    <t>745</t>
  </si>
  <si>
    <t>959</t>
  </si>
  <si>
    <t>338</t>
  </si>
  <si>
    <t>D,E,F,I,J,K,R,T</t>
  </si>
  <si>
    <t>ECON8G</t>
  </si>
  <si>
    <t>797</t>
  </si>
  <si>
    <t>404</t>
  </si>
  <si>
    <t>458</t>
  </si>
  <si>
    <t>1399</t>
  </si>
  <si>
    <t>735</t>
  </si>
  <si>
    <t>927</t>
  </si>
  <si>
    <t>349</t>
  </si>
  <si>
    <t>ECON8H</t>
  </si>
  <si>
    <t>772</t>
  </si>
  <si>
    <t>120</t>
  </si>
  <si>
    <t>582</t>
  </si>
  <si>
    <t>E,J,T</t>
  </si>
  <si>
    <t>678</t>
  </si>
  <si>
    <t>736</t>
  </si>
  <si>
    <t>940</t>
  </si>
  <si>
    <t>984</t>
  </si>
  <si>
    <t>D,E,F,G,I,J,K,M,R,T</t>
  </si>
  <si>
    <t>I,M,Q</t>
  </si>
  <si>
    <t>ECON8I</t>
  </si>
  <si>
    <t>784</t>
  </si>
  <si>
    <t>442</t>
  </si>
  <si>
    <t>588</t>
  </si>
  <si>
    <t>E,F,J,K,N,R,T</t>
  </si>
  <si>
    <t>J,K,N,P</t>
  </si>
  <si>
    <t>1401</t>
  </si>
  <si>
    <t>665</t>
  </si>
  <si>
    <t>936</t>
  </si>
  <si>
    <t>D,E,F,I,J,K,N,O,Q,R,T</t>
  </si>
  <si>
    <t>I,M,O,Q</t>
  </si>
  <si>
    <t>ECON8J</t>
  </si>
  <si>
    <t>778</t>
  </si>
  <si>
    <t>368</t>
  </si>
  <si>
    <t>410</t>
  </si>
  <si>
    <t>D,E,F,I,J,K,L,P,R,T</t>
  </si>
  <si>
    <t>J,K,L,N,P</t>
  </si>
  <si>
    <t>I,O,P,Q</t>
  </si>
  <si>
    <t>1418</t>
  </si>
  <si>
    <t>966</t>
  </si>
  <si>
    <t>1013</t>
  </si>
  <si>
    <t>J,K,N,O,P</t>
  </si>
  <si>
    <t>I,J,K,L,N,P,Q</t>
  </si>
  <si>
    <t>ECON8K</t>
  </si>
  <si>
    <t>768</t>
  </si>
  <si>
    <t>D,E,F,G,I,J,K,N,R,T</t>
  </si>
  <si>
    <t>J,K,L,N,O,Q</t>
  </si>
  <si>
    <t>739</t>
  </si>
  <si>
    <t>360</t>
  </si>
  <si>
    <t>J,K,N,Q</t>
  </si>
  <si>
    <t>ECON8L</t>
  </si>
  <si>
    <t>378</t>
  </si>
  <si>
    <t>399</t>
  </si>
  <si>
    <t>1478</t>
  </si>
  <si>
    <t>734</t>
  </si>
  <si>
    <t>1054</t>
  </si>
  <si>
    <t>E,J,R,T</t>
  </si>
  <si>
    <t>ECON8M</t>
  </si>
  <si>
    <t>518</t>
  </si>
  <si>
    <t>E,F,J,K,R,T</t>
  </si>
  <si>
    <t>1494</t>
  </si>
  <si>
    <t>719</t>
  </si>
  <si>
    <t>775</t>
  </si>
  <si>
    <t>999</t>
  </si>
  <si>
    <t>1032</t>
  </si>
  <si>
    <t>D,E,F,I,J,K,Q,R,T</t>
  </si>
  <si>
    <t>ECON8N</t>
  </si>
  <si>
    <t>737</t>
  </si>
  <si>
    <t>419</t>
  </si>
  <si>
    <t>546</t>
  </si>
  <si>
    <t>E,F,J,K,T</t>
  </si>
  <si>
    <t>960</t>
  </si>
  <si>
    <t>1009</t>
  </si>
  <si>
    <t>351</t>
  </si>
  <si>
    <t>ECON8O</t>
  </si>
  <si>
    <t>763</t>
  </si>
  <si>
    <t>560</t>
  </si>
  <si>
    <t>1438</t>
  </si>
  <si>
    <t>686</t>
  </si>
  <si>
    <t>752</t>
  </si>
  <si>
    <t>948</t>
  </si>
  <si>
    <t>1007</t>
  </si>
  <si>
    <t>E,F,J,K,M,Q,R,T</t>
  </si>
  <si>
    <t>I,J,K,L,N,O,P,Q</t>
  </si>
  <si>
    <t>J,K,M,N</t>
  </si>
  <si>
    <t>ECON8P</t>
  </si>
  <si>
    <t>746</t>
  </si>
  <si>
    <t>532</t>
  </si>
  <si>
    <t>135</t>
  </si>
  <si>
    <t>1450</t>
  </si>
  <si>
    <t>E,F,G,J,K,M,Q,R,T</t>
  </si>
  <si>
    <t>J,K,M,Q</t>
  </si>
  <si>
    <t>ECON8Q</t>
  </si>
  <si>
    <t>414</t>
  </si>
  <si>
    <t>563</t>
  </si>
  <si>
    <t>G,N,O,R,T</t>
  </si>
  <si>
    <t>J,K,L,N,O</t>
  </si>
  <si>
    <t>703</t>
  </si>
  <si>
    <t>226</t>
  </si>
  <si>
    <t>D,E,G,I,J,N,R,T</t>
  </si>
  <si>
    <t>J,K,N,O</t>
  </si>
  <si>
    <t>ECON8R</t>
  </si>
  <si>
    <t>859</t>
  </si>
  <si>
    <t>635</t>
  </si>
  <si>
    <t>E,J,O</t>
  </si>
  <si>
    <t>J,K,L,O</t>
  </si>
  <si>
    <t>661</t>
  </si>
  <si>
    <t>634</t>
  </si>
  <si>
    <t>866</t>
  </si>
  <si>
    <t>895</t>
  </si>
  <si>
    <t>D,E,I,J,T</t>
  </si>
  <si>
    <t>I,M,N</t>
  </si>
  <si>
    <t>ECON8S</t>
  </si>
  <si>
    <t>1315</t>
  </si>
  <si>
    <t>633</t>
  </si>
  <si>
    <t>849</t>
  </si>
  <si>
    <t>211</t>
  </si>
  <si>
    <t>G,M,N</t>
  </si>
  <si>
    <t>I,J,K,L,O,P</t>
  </si>
  <si>
    <t>I,J,L,P</t>
  </si>
  <si>
    <t>436</t>
  </si>
  <si>
    <t>527</t>
  </si>
  <si>
    <t>ECON7_1</t>
  </si>
  <si>
    <t>1484</t>
  </si>
  <si>
    <t>868</t>
  </si>
  <si>
    <t>1117</t>
  </si>
  <si>
    <t>D,E,F,G,I,J,K,M,N,R,S,T</t>
  </si>
  <si>
    <t>I,L,M,N,O,Q</t>
  </si>
  <si>
    <t>I,M,N,O,Q</t>
  </si>
  <si>
    <t>754</t>
  </si>
  <si>
    <t>392</t>
  </si>
  <si>
    <t>537</t>
  </si>
  <si>
    <t>472</t>
  </si>
  <si>
    <t>D,E,F,G,I,J,K,M,N,T</t>
  </si>
  <si>
    <t>I,M,N,O,P,Q</t>
  </si>
  <si>
    <t>ECON7_2</t>
  </si>
  <si>
    <t>864</t>
  </si>
  <si>
    <t>269</t>
  </si>
  <si>
    <t>D,E,F,I,J,K,L,N,T</t>
  </si>
  <si>
    <t>I,L,Q</t>
  </si>
  <si>
    <t>ECON7_3</t>
  </si>
  <si>
    <t>1076</t>
  </si>
  <si>
    <t>493</t>
  </si>
  <si>
    <t>648</t>
  </si>
  <si>
    <t>791</t>
  </si>
  <si>
    <t>1162</t>
  </si>
  <si>
    <t>180</t>
  </si>
  <si>
    <t>799</t>
  </si>
  <si>
    <t>P,T</t>
  </si>
  <si>
    <t>ECON7_4</t>
  </si>
  <si>
    <t>99%</t>
  </si>
  <si>
    <t>2183</t>
  </si>
  <si>
    <t>1050</t>
  </si>
  <si>
    <t>1133</t>
  </si>
  <si>
    <t>1381</t>
  </si>
  <si>
    <t>1557</t>
  </si>
  <si>
    <t>E,G,H,J,L,M,N,O,P,Q,R</t>
  </si>
  <si>
    <t>E,G,H</t>
  </si>
  <si>
    <t>J,L,M,N,O,P</t>
  </si>
  <si>
    <t>I,K,L,M,N,O,P,Q</t>
  </si>
  <si>
    <t>J,L,M,N,O,P,Q</t>
  </si>
  <si>
    <t>ECON7_5</t>
  </si>
  <si>
    <t>1047</t>
  </si>
  <si>
    <t>1292</t>
  </si>
  <si>
    <t>1451</t>
  </si>
  <si>
    <t>460</t>
  </si>
  <si>
    <t>N,O,R,T</t>
  </si>
  <si>
    <t>J,N,O</t>
  </si>
  <si>
    <t>ECON7_6</t>
  </si>
  <si>
    <t>2198</t>
  </si>
  <si>
    <t>1061</t>
  </si>
  <si>
    <t>1137</t>
  </si>
  <si>
    <t>363</t>
  </si>
  <si>
    <t>1560</t>
  </si>
  <si>
    <t>D,E,G,I,J,L,M,N,O,P,T</t>
  </si>
  <si>
    <t>D,E,G</t>
  </si>
  <si>
    <t>J,K,L,M,N,O,P</t>
  </si>
  <si>
    <t>I,J,L,M,N,O,P</t>
  </si>
  <si>
    <t>ECON7_7</t>
  </si>
  <si>
    <t>2084</t>
  </si>
  <si>
    <t>996</t>
  </si>
  <si>
    <t>1087</t>
  </si>
  <si>
    <t>1332</t>
  </si>
  <si>
    <t>1483</t>
  </si>
  <si>
    <t>468</t>
  </si>
  <si>
    <t>ECON7_8</t>
  </si>
  <si>
    <t>1871</t>
  </si>
  <si>
    <t>952</t>
  </si>
  <si>
    <t>919</t>
  </si>
  <si>
    <t>1306</t>
  </si>
  <si>
    <t>B,C,D,E,G,I,J,M,N,O,P,T</t>
  </si>
  <si>
    <t>J,K,M,N,O,P</t>
  </si>
  <si>
    <t>I,J,M,N,O,P</t>
  </si>
  <si>
    <t>J,M,N,O,P</t>
  </si>
  <si>
    <t>ECON1</t>
  </si>
  <si>
    <t>(1) Yes, I worked for someone else for wages, salary, piece rate, commission, tips, or payments 'in kind,' for example, food or lodging received as payment for work performed</t>
  </si>
  <si>
    <t>937</t>
  </si>
  <si>
    <t>522</t>
  </si>
  <si>
    <t>415</t>
  </si>
  <si>
    <t>570</t>
  </si>
  <si>
    <t>821</t>
  </si>
  <si>
    <t>B,C,G,L,M,N,O,S,T</t>
  </si>
  <si>
    <t>L,M,N,O</t>
  </si>
  <si>
    <t>L,M,N</t>
  </si>
  <si>
    <t>I,K,L,M,N,P</t>
  </si>
  <si>
    <t>(2) Yes, I worked as self-employed in my own business, professional practice, or farm</t>
  </si>
  <si>
    <t>(3) No, I did not work for pay last week.</t>
  </si>
  <si>
    <t>1125</t>
  </si>
  <si>
    <t>652</t>
  </si>
  <si>
    <t>636</t>
  </si>
  <si>
    <t>B,C,E,G,J,M,N,S,T</t>
  </si>
  <si>
    <t>J,M,N</t>
  </si>
  <si>
    <t>ECON4</t>
  </si>
  <si>
    <t>1138</t>
  </si>
  <si>
    <t>612</t>
  </si>
  <si>
    <t>141</t>
  </si>
  <si>
    <t>435</t>
  </si>
  <si>
    <t>(1) I do not want to be employed at this time</t>
  </si>
  <si>
    <t>(2) I am retired</t>
  </si>
  <si>
    <t>D,F,I,K,L,S,T</t>
  </si>
  <si>
    <t>K,L</t>
  </si>
  <si>
    <t>I,J,L</t>
  </si>
  <si>
    <t>(3) I was laid-off temporarily or furloughed</t>
  </si>
  <si>
    <t>(4) I was not at my usual jobs because I was caring for children not in school</t>
  </si>
  <si>
    <t>(5) I was not at my usual jobs because I was caring for an elderly person</t>
  </si>
  <si>
    <t>(6) I was not at my usual jobs because I was caring for someone with COVID-19</t>
  </si>
  <si>
    <t>(7) I was not at my usual jobs because I was recovering from COVID-19 or isolating due to exposure to COVID-19</t>
  </si>
  <si>
    <t>(8) I was unemployed and looking for work starting before March 1, 2020 when COVID-19 began spreading in the United States</t>
  </si>
  <si>
    <t>(9) I was unemployed and looking for work starting after March 1, 2020 when COVID-19 began spreading in the United States</t>
  </si>
  <si>
    <t>ECON4A</t>
  </si>
  <si>
    <t>695</t>
  </si>
  <si>
    <t>374</t>
  </si>
  <si>
    <t>185</t>
  </si>
  <si>
    <t>B,C,F,G,K,R,S,T</t>
  </si>
  <si>
    <t>ECON4B</t>
  </si>
  <si>
    <t>508</t>
  </si>
  <si>
    <t>103</t>
  </si>
  <si>
    <t>624</t>
  </si>
  <si>
    <t>G,T</t>
  </si>
  <si>
    <t>549</t>
  </si>
  <si>
    <t>B,C,F,K,R,S,T</t>
  </si>
  <si>
    <t>ECON6A</t>
  </si>
  <si>
    <t>(1) Received</t>
  </si>
  <si>
    <t>(2) Applied for</t>
  </si>
  <si>
    <t>(3) Tried to apply for</t>
  </si>
  <si>
    <t>(4) Did not receive nor apply for any</t>
  </si>
  <si>
    <t>1884</t>
  </si>
  <si>
    <t>896</t>
  </si>
  <si>
    <t>988</t>
  </si>
  <si>
    <t>1229</t>
  </si>
  <si>
    <t>1310</t>
  </si>
  <si>
    <t>D,F,G,I,K,T</t>
  </si>
  <si>
    <t>ECON6B</t>
  </si>
  <si>
    <t>1860</t>
  </si>
  <si>
    <t>907</t>
  </si>
  <si>
    <t>1219</t>
  </si>
  <si>
    <t>1267</t>
  </si>
  <si>
    <t>451</t>
  </si>
  <si>
    <t>B,C,D,E,G,I,J,N,P,Q,S,T</t>
  </si>
  <si>
    <t>I,K,L,M,N,P,Q</t>
  </si>
  <si>
    <t>I,J,N,P,Q</t>
  </si>
  <si>
    <t>ECON6C</t>
  </si>
  <si>
    <t>2146</t>
  </si>
  <si>
    <t>1036</t>
  </si>
  <si>
    <t>1110</t>
  </si>
  <si>
    <t>1376</t>
  </si>
  <si>
    <t>1522</t>
  </si>
  <si>
    <t>469</t>
  </si>
  <si>
    <t>D,E,F,I,J,K,N,P,T</t>
  </si>
  <si>
    <t>I,K,N,P,Q</t>
  </si>
  <si>
    <t>I,J,N,P</t>
  </si>
  <si>
    <t>ECON6D</t>
  </si>
  <si>
    <t>271</t>
  </si>
  <si>
    <t>G,R,S,T</t>
  </si>
  <si>
    <t>1654</t>
  </si>
  <si>
    <t>857</t>
  </si>
  <si>
    <t>F,G,K,M,N,P,R,S,T</t>
  </si>
  <si>
    <t>K,M,N,P</t>
  </si>
  <si>
    <t>K,L,M,N,P</t>
  </si>
  <si>
    <t>ECON6E</t>
  </si>
  <si>
    <t>2072</t>
  </si>
  <si>
    <t>1069</t>
  </si>
  <si>
    <t>1331</t>
  </si>
  <si>
    <t>1472</t>
  </si>
  <si>
    <t>D,E,F,I,J,K,M,N,Q</t>
  </si>
  <si>
    <t>I,K,N,O,P,Q</t>
  </si>
  <si>
    <t>ECON6F</t>
  </si>
  <si>
    <t>G,S,T</t>
  </si>
  <si>
    <t>1681</t>
  </si>
  <si>
    <t>843</t>
  </si>
  <si>
    <t>838</t>
  </si>
  <si>
    <t>E,F,G,J,K,N,P,R,S,T</t>
  </si>
  <si>
    <t>J,K,M,N,P</t>
  </si>
  <si>
    <t>I,K,M,N,P,Q</t>
  </si>
  <si>
    <t>ECON6G</t>
  </si>
  <si>
    <t>1892</t>
  </si>
  <si>
    <t>963</t>
  </si>
  <si>
    <t>1196</t>
  </si>
  <si>
    <t>1352</t>
  </si>
  <si>
    <t>ECON6H</t>
  </si>
  <si>
    <t>2160</t>
  </si>
  <si>
    <t>1113</t>
  </si>
  <si>
    <t>1375</t>
  </si>
  <si>
    <t>1540</t>
  </si>
  <si>
    <t>D,F,I,K,P,Q</t>
  </si>
  <si>
    <t>I,N,P,Q</t>
  </si>
  <si>
    <t>ECON6I</t>
  </si>
  <si>
    <t>2170</t>
  </si>
  <si>
    <t>1119</t>
  </si>
  <si>
    <t>1535</t>
  </si>
  <si>
    <t>474</t>
  </si>
  <si>
    <t>D,F,I,K,N,P,T</t>
  </si>
  <si>
    <t>ECON6J</t>
  </si>
  <si>
    <t>2154</t>
  </si>
  <si>
    <t>1107</t>
  </si>
  <si>
    <t>1519</t>
  </si>
  <si>
    <t>D,E,F,I,J,K,L,N,P,Q,T</t>
  </si>
  <si>
    <t>I,L,N,P,Q</t>
  </si>
  <si>
    <t>ECON6K</t>
  </si>
  <si>
    <t>1025</t>
  </si>
  <si>
    <t>1323</t>
  </si>
  <si>
    <t>1427</t>
  </si>
  <si>
    <t>B,C,D,E,F,G,I,J,K,N,P,T</t>
  </si>
  <si>
    <t>ECON6L</t>
  </si>
  <si>
    <t>2127</t>
  </si>
  <si>
    <t>1042</t>
  </si>
  <si>
    <t>1085</t>
  </si>
  <si>
    <t>1362</t>
  </si>
  <si>
    <t>1505</t>
  </si>
  <si>
    <t>467</t>
  </si>
  <si>
    <t>B,D,F,I,K,M,N,P,T</t>
  </si>
  <si>
    <t>I,M,N,P,Q</t>
  </si>
  <si>
    <t>ECON5A_A</t>
  </si>
  <si>
    <t>(1) Often true</t>
  </si>
  <si>
    <t>(2) Sometimes true</t>
  </si>
  <si>
    <t>D,E,F,G,I,J,K,T</t>
  </si>
  <si>
    <t>(3) Never true</t>
  </si>
  <si>
    <t>1624</t>
  </si>
  <si>
    <t>813</t>
  </si>
  <si>
    <t>811</t>
  </si>
  <si>
    <t>1136</t>
  </si>
  <si>
    <t>1101</t>
  </si>
  <si>
    <t>D,E,F,G,I,J,K,P,R,S,T</t>
  </si>
  <si>
    <t>J,K,N,O,P,Q</t>
  </si>
  <si>
    <t>ECON5A_B</t>
  </si>
  <si>
    <t>400</t>
  </si>
  <si>
    <t>D,E,F,G,I,J,K,R,T</t>
  </si>
  <si>
    <t>1742</t>
  </si>
  <si>
    <t>850</t>
  </si>
  <si>
    <t>891</t>
  </si>
  <si>
    <t>1193</t>
  </si>
  <si>
    <t>PHYS7_1</t>
  </si>
  <si>
    <t>2156</t>
  </si>
  <si>
    <t>1108</t>
  </si>
  <si>
    <t>1353</t>
  </si>
  <si>
    <t>1525</t>
  </si>
  <si>
    <t>L,M,O,T</t>
  </si>
  <si>
    <t>L,M,O</t>
  </si>
  <si>
    <t>K,L,M,O</t>
  </si>
  <si>
    <t>J,L,M,O</t>
  </si>
  <si>
    <t>PHYS7_2</t>
  </si>
  <si>
    <t>2116</t>
  </si>
  <si>
    <t>1033</t>
  </si>
  <si>
    <t>1083</t>
  </si>
  <si>
    <t>1500</t>
  </si>
  <si>
    <t>PHYS7_3</t>
  </si>
  <si>
    <t>2152</t>
  </si>
  <si>
    <t>1116</t>
  </si>
  <si>
    <t>1514</t>
  </si>
  <si>
    <t>D,G,I,M,O,Q,T</t>
  </si>
  <si>
    <t>J,M,O,Q</t>
  </si>
  <si>
    <t>M,O,Q</t>
  </si>
  <si>
    <t>I,J,K,M,O</t>
  </si>
  <si>
    <t>PHYS7_4</t>
  </si>
  <si>
    <t>189</t>
  </si>
  <si>
    <t>2004</t>
  </si>
  <si>
    <t>1276</t>
  </si>
  <si>
    <t>1400</t>
  </si>
  <si>
    <t>E,G,J,Q,T</t>
  </si>
  <si>
    <t>J,Q</t>
  </si>
  <si>
    <t>PHYS11</t>
  </si>
  <si>
    <t>650</t>
  </si>
  <si>
    <t>815</t>
  </si>
  <si>
    <t>877</t>
  </si>
  <si>
    <t>D,E,F,I,J,K</t>
  </si>
  <si>
    <t>538</t>
  </si>
  <si>
    <t>584</t>
  </si>
  <si>
    <t>PHYS9A</t>
  </si>
  <si>
    <t>587</t>
  </si>
  <si>
    <t>191</t>
  </si>
  <si>
    <t>913</t>
  </si>
  <si>
    <t>E,G,J,N,Q,R,S,T</t>
  </si>
  <si>
    <t>J,N,Q</t>
  </si>
  <si>
    <t>1043</t>
  </si>
  <si>
    <t>487</t>
  </si>
  <si>
    <t>556</t>
  </si>
  <si>
    <t>654</t>
  </si>
  <si>
    <t>E,G,J,N,R,S,T</t>
  </si>
  <si>
    <t>PHYS9B</t>
  </si>
  <si>
    <t>233</t>
  </si>
  <si>
    <t>M,T</t>
  </si>
  <si>
    <t>1789</t>
  </si>
  <si>
    <t>858</t>
  </si>
  <si>
    <t>931</t>
  </si>
  <si>
    <t>1122</t>
  </si>
  <si>
    <t>N,R,S,T</t>
  </si>
  <si>
    <t>K,N,P</t>
  </si>
  <si>
    <t>PHYS9C</t>
  </si>
  <si>
    <t>2055</t>
  </si>
  <si>
    <t>1082</t>
  </si>
  <si>
    <t>1485</t>
  </si>
  <si>
    <t>C,G,H,L,M,N,P,Q,R,S,T</t>
  </si>
  <si>
    <t>G,H</t>
  </si>
  <si>
    <t>K,L,M,N,P,Q</t>
  </si>
  <si>
    <t>L,M,N,P,Q</t>
  </si>
  <si>
    <t>I,L,M,N,P,Q</t>
  </si>
  <si>
    <t>PHYS9D</t>
  </si>
  <si>
    <t>1640</t>
  </si>
  <si>
    <t>806</t>
  </si>
  <si>
    <t>834</t>
  </si>
  <si>
    <t>1184</t>
  </si>
  <si>
    <t>D,E,G,I,J,N</t>
  </si>
  <si>
    <t>I,K,L,N,Q</t>
  </si>
  <si>
    <t>I,J,N</t>
  </si>
  <si>
    <t>PHYS9E</t>
  </si>
  <si>
    <t>578</t>
  </si>
  <si>
    <t>261</t>
  </si>
  <si>
    <t>F,G,K,R,S,T</t>
  </si>
  <si>
    <t>1637</t>
  </si>
  <si>
    <t>1441</t>
  </si>
  <si>
    <t>D,E,F,G,I,J,K,M,N,P,Q,R,S,T</t>
  </si>
  <si>
    <t>K,L,M,N,O,P,Q</t>
  </si>
  <si>
    <t>PHYS9F</t>
  </si>
  <si>
    <t>2093</t>
  </si>
  <si>
    <t>1516</t>
  </si>
  <si>
    <t>B,C,E,G,J,L,M,N,O,P,S,T</t>
  </si>
  <si>
    <t>PHYS9G</t>
  </si>
  <si>
    <t>1031</t>
  </si>
  <si>
    <t>1363</t>
  </si>
  <si>
    <t>455</t>
  </si>
  <si>
    <t>D,I,N,P,R</t>
  </si>
  <si>
    <t>I,K,P,Q</t>
  </si>
  <si>
    <t>PHYS9H</t>
  </si>
  <si>
    <t>606</t>
  </si>
  <si>
    <t>1595</t>
  </si>
  <si>
    <t>777</t>
  </si>
  <si>
    <t>1190</t>
  </si>
  <si>
    <t>P,S,T</t>
  </si>
  <si>
    <t>J,P</t>
  </si>
  <si>
    <t>PHYS3A</t>
  </si>
  <si>
    <t>1211</t>
  </si>
  <si>
    <t>318</t>
  </si>
  <si>
    <t>E,G,J,N,O,R,S,T</t>
  </si>
  <si>
    <t>I,K,N,O,Q</t>
  </si>
  <si>
    <t>PHYS3B</t>
  </si>
  <si>
    <t>733</t>
  </si>
  <si>
    <t>E,F,G,J,K,N,P,R,T</t>
  </si>
  <si>
    <t>I,J,P</t>
  </si>
  <si>
    <t>I,J,P,Q</t>
  </si>
  <si>
    <t>666</t>
  </si>
  <si>
    <t>779</t>
  </si>
  <si>
    <t>1098</t>
  </si>
  <si>
    <t>E,F,G,J,K,M,N,O,R,S,T</t>
  </si>
  <si>
    <t>J,K,M,N,O</t>
  </si>
  <si>
    <t>I,K,M,N,O,Q</t>
  </si>
  <si>
    <t>I,J,M,N</t>
  </si>
  <si>
    <t>I,J,K,L,P,Q</t>
  </si>
  <si>
    <t>I,J,K,L,O,P,Q</t>
  </si>
  <si>
    <t>PHYS3C</t>
  </si>
  <si>
    <t>2026</t>
  </si>
  <si>
    <t>964</t>
  </si>
  <si>
    <t>1269</t>
  </si>
  <si>
    <t>1474</t>
  </si>
  <si>
    <t>G,M,O,S,T</t>
  </si>
  <si>
    <t>PHYS3D</t>
  </si>
  <si>
    <t>1841</t>
  </si>
  <si>
    <t>918</t>
  </si>
  <si>
    <t>1161</t>
  </si>
  <si>
    <t>411</t>
  </si>
  <si>
    <t>B,G,N,R</t>
  </si>
  <si>
    <t>I,J,K,O,P,Q</t>
  </si>
  <si>
    <t>PHYS3E</t>
  </si>
  <si>
    <t>2090</t>
  </si>
  <si>
    <t>1015</t>
  </si>
  <si>
    <t>1075</t>
  </si>
  <si>
    <t>247</t>
  </si>
  <si>
    <t>1513</t>
  </si>
  <si>
    <t>G,N,O,P,S,T</t>
  </si>
  <si>
    <t>PHYS3F</t>
  </si>
  <si>
    <t>1924</t>
  </si>
  <si>
    <t>1180</t>
  </si>
  <si>
    <t>1356</t>
  </si>
  <si>
    <t>B,C,E,G,J,N,O</t>
  </si>
  <si>
    <t>PHYS3G</t>
  </si>
  <si>
    <t>585</t>
  </si>
  <si>
    <t>657</t>
  </si>
  <si>
    <t>671</t>
  </si>
  <si>
    <t>B,C,G,R</t>
  </si>
  <si>
    <t>J,K,N,O,Q</t>
  </si>
  <si>
    <t>553</t>
  </si>
  <si>
    <t>725</t>
  </si>
  <si>
    <t>B,C,G,N,R</t>
  </si>
  <si>
    <t>PHYS3H</t>
  </si>
  <si>
    <t>1849</t>
  </si>
  <si>
    <t>933</t>
  </si>
  <si>
    <t>916</t>
  </si>
  <si>
    <t>B,C,G,L,M,N,R,S,T</t>
  </si>
  <si>
    <t>J,L,M,N</t>
  </si>
  <si>
    <t>I,J,K,P,Q</t>
  </si>
  <si>
    <t>PHYS3I</t>
  </si>
  <si>
    <t>2201</t>
  </si>
  <si>
    <t>1058</t>
  </si>
  <si>
    <t>1144</t>
  </si>
  <si>
    <t>1564</t>
  </si>
  <si>
    <t>D,E,H,I,J,L,N,P,Q</t>
  </si>
  <si>
    <t>PHYS3J</t>
  </si>
  <si>
    <t>2175</t>
  </si>
  <si>
    <t>1055</t>
  </si>
  <si>
    <t>1120</t>
  </si>
  <si>
    <t>1370</t>
  </si>
  <si>
    <t>1550</t>
  </si>
  <si>
    <t>L,M,N,P</t>
  </si>
  <si>
    <t>PHYS3K</t>
  </si>
  <si>
    <t>2039</t>
  </si>
  <si>
    <t>993</t>
  </si>
  <si>
    <t>1046</t>
  </si>
  <si>
    <t>1264</t>
  </si>
  <si>
    <t>1476</t>
  </si>
  <si>
    <t>K,M,N,P,Q</t>
  </si>
  <si>
    <t>I,J,M,N,P</t>
  </si>
  <si>
    <t>PHYS3L</t>
  </si>
  <si>
    <t>2033</t>
  </si>
  <si>
    <t>1454</t>
  </si>
  <si>
    <t>F,K,N</t>
  </si>
  <si>
    <t>PHYS3M</t>
  </si>
  <si>
    <t>444</t>
  </si>
  <si>
    <t>551</t>
  </si>
  <si>
    <t>1428</t>
  </si>
  <si>
    <t>892</t>
  </si>
  <si>
    <t>1006</t>
  </si>
  <si>
    <t>B,C,M</t>
  </si>
  <si>
    <t>PHYS4</t>
  </si>
  <si>
    <t>2203</t>
  </si>
  <si>
    <t>1393</t>
  </si>
  <si>
    <t>365</t>
  </si>
  <si>
    <t>1562</t>
  </si>
  <si>
    <t>D,G,I,M,O,P,T</t>
  </si>
  <si>
    <t>M,O,P</t>
  </si>
  <si>
    <t>PHYS5</t>
  </si>
  <si>
    <t>2197</t>
  </si>
  <si>
    <t>1388</t>
  </si>
  <si>
    <t>1559</t>
  </si>
  <si>
    <t>L,N,O,P</t>
  </si>
  <si>
    <t>L,N,O,P,Q</t>
  </si>
  <si>
    <t>PHYS6</t>
  </si>
  <si>
    <t>2089</t>
  </si>
  <si>
    <t>1024</t>
  </si>
  <si>
    <t>1066</t>
  </si>
  <si>
    <t>1348</t>
  </si>
  <si>
    <t>1471</t>
  </si>
  <si>
    <t>D,E,F,I,J,K,N,Q,T</t>
  </si>
  <si>
    <t>I,J,N,Q</t>
  </si>
  <si>
    <t>AGE4</t>
  </si>
  <si>
    <t>(1) 18-29</t>
  </si>
  <si>
    <t>D,F,G,I,K,Q,R</t>
  </si>
  <si>
    <t>K,M,N,Q</t>
  </si>
  <si>
    <t>K,Q</t>
  </si>
  <si>
    <t>(2) 30-44</t>
  </si>
  <si>
    <t>557</t>
  </si>
  <si>
    <t>G,N,S</t>
  </si>
  <si>
    <t>(3) 45-59</t>
  </si>
  <si>
    <t>280</t>
  </si>
  <si>
    <t>379</t>
  </si>
  <si>
    <t>(4) 60+</t>
  </si>
  <si>
    <t>494</t>
  </si>
  <si>
    <t>D,F,G,I,K,N,S,T</t>
  </si>
  <si>
    <t>(88) Removed for disclosure risk</t>
  </si>
  <si>
    <t>(99) Under 18</t>
  </si>
  <si>
    <t>AGE7</t>
  </si>
  <si>
    <t>(1) 18-24</t>
  </si>
  <si>
    <t>F,G,K,N,Q,R,S</t>
  </si>
  <si>
    <t>(2) 25-34</t>
  </si>
  <si>
    <t>M,S</t>
  </si>
  <si>
    <t>(3) 35-44</t>
  </si>
  <si>
    <t>(4) 45-54</t>
  </si>
  <si>
    <t>(5) 55-64</t>
  </si>
  <si>
    <t>(6) 65-74</t>
  </si>
  <si>
    <t>(7) 75+</t>
  </si>
  <si>
    <t>RACETH</t>
  </si>
  <si>
    <t>(1) White, non-Hispanic</t>
  </si>
  <si>
    <t>674</t>
  </si>
  <si>
    <t>731</t>
  </si>
  <si>
    <t>D,I,R,T</t>
  </si>
  <si>
    <t>(2) Black, non-Hispanic</t>
  </si>
  <si>
    <t>(4) Other, non-Hispanic</t>
  </si>
  <si>
    <t>G,H,L,M,N,O,P,Q</t>
  </si>
  <si>
    <t>RACE_R2</t>
  </si>
  <si>
    <t>(1) White non-Hispanic</t>
  </si>
  <si>
    <t>(2) Nonwhite</t>
  </si>
  <si>
    <t>833</t>
  </si>
  <si>
    <t>609</t>
  </si>
  <si>
    <t>E,F,G,H,J,K,L,M,N,O,P,Q,R,T</t>
  </si>
  <si>
    <t>(77) DONT KNOW</t>
  </si>
  <si>
    <t>(99)REFUSED</t>
  </si>
  <si>
    <t>HHINCOME</t>
  </si>
  <si>
    <t>Under $10,000</t>
  </si>
  <si>
    <t>$10,000 to under $20,000</t>
  </si>
  <si>
    <t>$20,000 to under $30,000</t>
  </si>
  <si>
    <t>$30,000 to under $40,000</t>
  </si>
  <si>
    <t>$40,000 to under $50,000</t>
  </si>
  <si>
    <t>$50,000 to under $75,000</t>
  </si>
  <si>
    <t>275</t>
  </si>
  <si>
    <t>$75,000 to under $100,000</t>
  </si>
  <si>
    <t>$100,000 to under $150,000</t>
  </si>
  <si>
    <t>$150,000 or more</t>
  </si>
  <si>
    <t>DON'T KNOW</t>
  </si>
  <si>
    <t>SKIPPED ON WEB</t>
  </si>
  <si>
    <t>REFUSED</t>
  </si>
  <si>
    <t>EDUCATION</t>
  </si>
  <si>
    <t>(1) No HS diploma</t>
  </si>
  <si>
    <t>(2) HIGH SCHOOL GRADUATE - high school DIPLOMA or the equivalent (GED)</t>
  </si>
  <si>
    <t>(3) Some college, no degree</t>
  </si>
  <si>
    <t>420</t>
  </si>
  <si>
    <t>(4) Associate degree</t>
  </si>
  <si>
    <t>(5) Bachelors degree</t>
  </si>
  <si>
    <t>O,R</t>
  </si>
  <si>
    <t>K,O</t>
  </si>
  <si>
    <t>(6) Masters degree</t>
  </si>
  <si>
    <t>(7) Professional or Doctorate degree</t>
  </si>
  <si>
    <t>EDUC4</t>
  </si>
  <si>
    <t>(2) HS graduate or equivalent</t>
  </si>
  <si>
    <t>(3) Some college</t>
  </si>
  <si>
    <t>620</t>
  </si>
  <si>
    <t>449</t>
  </si>
  <si>
    <t>(4) BA or above</t>
  </si>
  <si>
    <t>767</t>
  </si>
  <si>
    <t>589</t>
  </si>
  <si>
    <t>F,G,K,M,N,O,R</t>
  </si>
  <si>
    <t>K,M,N,O</t>
  </si>
  <si>
    <t>I,M,N,O,P</t>
  </si>
  <si>
    <t>P_OCCUPY2</t>
  </si>
  <si>
    <t>535</t>
  </si>
  <si>
    <t>523</t>
  </si>
  <si>
    <t>816</t>
  </si>
  <si>
    <t>637</t>
  </si>
  <si>
    <t>(1) Arts, Design, Entertainment, Sports, and Media Occupations</t>
  </si>
  <si>
    <t>(2) Community and Social Service Occupations</t>
  </si>
  <si>
    <t>(3) Healthcare Support Occupations</t>
  </si>
  <si>
    <t>(4) Installation, Maintenance, and Repair Occupations</t>
  </si>
  <si>
    <t>(5) Architecture and Engineering Occupations</t>
  </si>
  <si>
    <t>(6) Construction and Extraction Occupations</t>
  </si>
  <si>
    <t>(7) Production Occupations</t>
  </si>
  <si>
    <t>(8) Building and Grounds Cleaning and Maintenance Occupations</t>
  </si>
  <si>
    <t>(9) Healthcare Practitioners and Technical Occupations</t>
  </si>
  <si>
    <t>(10) Life, Physical, and Social Science Occupations</t>
  </si>
  <si>
    <t>(11) Protective Service Occupations</t>
  </si>
  <si>
    <t>(12) Personal Care and Service Occupations</t>
  </si>
  <si>
    <t>(13) Computer and Mathematical Occupations</t>
  </si>
  <si>
    <t>(14) Sales and Related Occupations</t>
  </si>
  <si>
    <t>(15) Education, Training, and Library Occupations</t>
  </si>
  <si>
    <t>(16) Office and Administrative Support Occupations</t>
  </si>
  <si>
    <t>(17) Food Preparation and Serving Related Occupations</t>
  </si>
  <si>
    <t>(18) Legal Occupations</t>
  </si>
  <si>
    <t>(19) Farming, Fishing, and Forestry Occupations</t>
  </si>
  <si>
    <t>(20) Business and Financial Operations Occupations</t>
  </si>
  <si>
    <t>(21) Management Occupations</t>
  </si>
  <si>
    <t>(22) Transportation and Material Moving Occupations</t>
  </si>
  <si>
    <t>(23) Military Specific Occupations</t>
  </si>
  <si>
    <t>(24) Other (please specify)</t>
  </si>
  <si>
    <t>(25) Have never worked</t>
  </si>
  <si>
    <t>MARITAL</t>
  </si>
  <si>
    <t>(1) Married</t>
  </si>
  <si>
    <t>1089</t>
  </si>
  <si>
    <t>547</t>
  </si>
  <si>
    <t>756</t>
  </si>
  <si>
    <t>D,E,I,J,R</t>
  </si>
  <si>
    <t>(2) Widowed</t>
  </si>
  <si>
    <t>(3) Divorced</t>
  </si>
  <si>
    <t>(4) Separated</t>
  </si>
  <si>
    <t>(5) Never married</t>
  </si>
  <si>
    <t>530</t>
  </si>
  <si>
    <t>E,G,J,R,T</t>
  </si>
  <si>
    <t>(6) Living with partner</t>
  </si>
  <si>
    <t>LGBT</t>
  </si>
  <si>
    <t>2119</t>
  </si>
  <si>
    <t>1091</t>
  </si>
  <si>
    <t>1028</t>
  </si>
  <si>
    <t>328</t>
  </si>
  <si>
    <t>1574</t>
  </si>
  <si>
    <t>470</t>
  </si>
  <si>
    <t>2129</t>
  </si>
  <si>
    <t>(1) Gay - Lesbian or gay</t>
  </si>
  <si>
    <t>(2) Straight - that is, not lesbian or gay</t>
  </si>
  <si>
    <t>1982</t>
  </si>
  <si>
    <t>1020</t>
  </si>
  <si>
    <t>1253</t>
  </si>
  <si>
    <t>1417</t>
  </si>
  <si>
    <t>L,M,R,T</t>
  </si>
  <si>
    <t>(3) Bisexual</t>
  </si>
  <si>
    <t>(4) Something else</t>
  </si>
  <si>
    <t>(5) I don't know the answer</t>
  </si>
  <si>
    <t>HHSIZE1</t>
  </si>
  <si>
    <t>(1) One person, I live by myself</t>
  </si>
  <si>
    <t>545</t>
  </si>
  <si>
    <t>F,G,K,R,T</t>
  </si>
  <si>
    <t>(2) Two persons</t>
  </si>
  <si>
    <t>(3) Three persons</t>
  </si>
  <si>
    <t>(4) Four persons</t>
  </si>
  <si>
    <t>(5) Five persons</t>
  </si>
  <si>
    <t>(6) Six or more persons</t>
  </si>
  <si>
    <t>HH01S</t>
  </si>
  <si>
    <t>2220</t>
  </si>
  <si>
    <t>1077</t>
  </si>
  <si>
    <t>1572</t>
  </si>
  <si>
    <t>E,G,J,L,M,N,O,P,R,T</t>
  </si>
  <si>
    <t>HH25S</t>
  </si>
  <si>
    <t>2052</t>
  </si>
  <si>
    <t>1412</t>
  </si>
  <si>
    <t>B,D,F,G,I,K,P,Q,R,S,T</t>
  </si>
  <si>
    <t>K,P,Q</t>
  </si>
  <si>
    <t>I,J,O,P</t>
  </si>
  <si>
    <t>HH612S</t>
  </si>
  <si>
    <t>1952</t>
  </si>
  <si>
    <t>944</t>
  </si>
  <si>
    <t>1257</t>
  </si>
  <si>
    <t>1342</t>
  </si>
  <si>
    <t>D,E,I,J,M,S,T</t>
  </si>
  <si>
    <t>I,M,O</t>
  </si>
  <si>
    <t>HH1317S</t>
  </si>
  <si>
    <t>1984</t>
  </si>
  <si>
    <t>1038</t>
  </si>
  <si>
    <t>1277</t>
  </si>
  <si>
    <t>1402</t>
  </si>
  <si>
    <t>D,E,I,J,M,O,P,Q,R,T</t>
  </si>
  <si>
    <t>J,K,M,O,P,Q</t>
  </si>
  <si>
    <t>I,M,O,P</t>
  </si>
  <si>
    <t>HH18OVS</t>
  </si>
  <si>
    <t>REGION4</t>
  </si>
  <si>
    <t>(1) Northeast</t>
  </si>
  <si>
    <t>(2) Midwest</t>
  </si>
  <si>
    <t>D,F,G,I,K</t>
  </si>
  <si>
    <t>(3) South</t>
  </si>
  <si>
    <t>581</t>
  </si>
  <si>
    <t>I,K,O,Q</t>
  </si>
  <si>
    <t>(4) West</t>
  </si>
  <si>
    <t>E,F,G,J,K,O,Q</t>
  </si>
  <si>
    <t>F,G,H</t>
  </si>
  <si>
    <t>K,O,Q</t>
  </si>
  <si>
    <t>K,O,P,Q</t>
  </si>
  <si>
    <t>REGION9</t>
  </si>
  <si>
    <t>(1) New England</t>
  </si>
  <si>
    <t>(2) Mid-Atlantic</t>
  </si>
  <si>
    <t>(3) East North Central</t>
  </si>
  <si>
    <t>236</t>
  </si>
  <si>
    <t>(4) West North Central</t>
  </si>
  <si>
    <t>(5) South Atlantic</t>
  </si>
  <si>
    <t>(6) East South Central</t>
  </si>
  <si>
    <t>(7) West South Central</t>
  </si>
  <si>
    <t>F,K,N,R</t>
  </si>
  <si>
    <t>(8) Mountain</t>
  </si>
  <si>
    <t>(9) Pacific</t>
  </si>
  <si>
    <t>F,G,K,O</t>
  </si>
  <si>
    <t>I,J,K,L,M,N,Q</t>
  </si>
  <si>
    <t>P_DENSE</t>
  </si>
  <si>
    <t>(1) Rural</t>
  </si>
  <si>
    <t>(2) Suburban</t>
  </si>
  <si>
    <t>D,F,I,K</t>
  </si>
  <si>
    <t>(3) Urban</t>
  </si>
  <si>
    <t>1642</t>
  </si>
  <si>
    <t>823</t>
  </si>
  <si>
    <t>818</t>
  </si>
  <si>
    <t>1175</t>
  </si>
  <si>
    <t>D,E,F,G,I,J,K,M,N,O,P,Q,R,T</t>
  </si>
  <si>
    <t>J,K,M,N,O,P,Q</t>
  </si>
  <si>
    <t>I,L,M,N,O,P</t>
  </si>
  <si>
    <t>MODE</t>
  </si>
  <si>
    <t>(1) Phone interview</t>
  </si>
  <si>
    <t>(2) Web Interview</t>
  </si>
  <si>
    <t>2058</t>
  </si>
  <si>
    <t>1049</t>
  </si>
  <si>
    <t>1304</t>
  </si>
  <si>
    <t>1527</t>
  </si>
  <si>
    <t>E,F,G,H,J,K,M,N,O,P,R,S,T</t>
  </si>
  <si>
    <t>I,K,M,N,O,P</t>
  </si>
  <si>
    <t>I,J,M,N,O,P,Q</t>
  </si>
  <si>
    <t>Proportions/Means: Columns Tested (5%) - A/B/C - A/D/E/F/G/H - A/I/J/K/L/M/N/O/P/Q - A/R/S/T</t>
  </si>
  <si>
    <t>Gender</t>
  </si>
  <si>
    <t xml:space="preserve">Race - 5 </t>
  </si>
  <si>
    <t>Race - 9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</si>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</sst>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13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5" xfId="0" applyFont="1" applyBorder="1"/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1924"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theme" Target="theme/theme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0"/>
  <sheetViews>
    <sheetView showGridLines="0" workbookViewId="0">
      <selection activeCell="C3" sqref="C3"/>
    </sheetView>
  </sheetViews>
  <sheetFormatPr defaultRowHeight="15" x14ac:dyDescent="0.25"/>
  <cols>
    <col min="1" max="1" width="4" customWidth="1"/>
    <col min="3" max="3" width="17.5703125" customWidth="1"/>
    <col min="4" max="4" width="15.5703125" customWidth="1"/>
  </cols>
  <sheetData>
    <row r="2" spans="2:4" ht="17.25" x14ac:dyDescent="0.3">
      <c r="B2" s="1" t="s">
        <v>0</v>
      </c>
    </row>
    <row r="3" spans="2:4" x14ac:dyDescent="0.25">
      <c r="B3" s="2">
        <v>1</v>
      </c>
      <c r="C3" s="3" t="str">
        <f ca="1">HYPERLINK(CELL("address",'SOC1'!A1), "SOC1")</f>
        <v>SOC1</v>
      </c>
      <c r="D3" t="s">
        <v>1</v>
      </c>
    </row>
    <row r="4" spans="2:4" x14ac:dyDescent="0.25">
      <c r="B4" s="2">
        <v>2</v>
      </c>
      <c r="C4" s="3" t="str">
        <f ca="1">HYPERLINK(CELL("address",SOC2A!A1), "SOC2A")</f>
        <v>SOC2A</v>
      </c>
      <c r="D4" t="s">
        <v>2</v>
      </c>
    </row>
    <row r="5" spans="2:4" x14ac:dyDescent="0.25">
      <c r="B5" s="2">
        <v>3</v>
      </c>
      <c r="C5" s="3" t="str">
        <f ca="1">HYPERLINK(CELL("address",SOC2B!A1), "SOC2B")</f>
        <v>SOC2B</v>
      </c>
      <c r="D5" t="s">
        <v>3</v>
      </c>
    </row>
    <row r="6" spans="2:4" x14ac:dyDescent="0.25">
      <c r="B6" s="2">
        <v>4</v>
      </c>
      <c r="C6" s="3" t="str">
        <f ca="1">HYPERLINK(CELL("address",SOC3A!A1), "SOC3A")</f>
        <v>SOC3A</v>
      </c>
      <c r="D6" t="s">
        <v>4</v>
      </c>
    </row>
    <row r="7" spans="2:4" x14ac:dyDescent="0.25">
      <c r="B7" s="2">
        <v>5</v>
      </c>
      <c r="C7" s="3" t="str">
        <f ca="1">HYPERLINK(CELL("address",SOC3B!A1), "SOC3B")</f>
        <v>SOC3B</v>
      </c>
      <c r="D7" t="s">
        <v>5</v>
      </c>
    </row>
    <row r="8" spans="2:4" x14ac:dyDescent="0.25">
      <c r="B8" s="2">
        <v>6</v>
      </c>
      <c r="C8" s="3" t="str">
        <f ca="1">HYPERLINK(CELL("address",SOC4A!A1), "SOC4A")</f>
        <v>SOC4A</v>
      </c>
      <c r="D8" t="s">
        <v>6</v>
      </c>
    </row>
    <row r="9" spans="2:4" x14ac:dyDescent="0.25">
      <c r="B9" s="2">
        <v>7</v>
      </c>
      <c r="C9" s="3" t="str">
        <f ca="1">HYPERLINK(CELL("address",SOC4B!A1), "SOC4B")</f>
        <v>SOC4B</v>
      </c>
      <c r="D9" t="s">
        <v>7</v>
      </c>
    </row>
    <row r="10" spans="2:4" x14ac:dyDescent="0.25">
      <c r="B10" s="2">
        <v>8</v>
      </c>
      <c r="C10" s="3" t="str">
        <f ca="1">HYPERLINK(CELL("address",PHYS8!A1), "PHYS8")</f>
        <v>PHYS8</v>
      </c>
      <c r="D10" t="s">
        <v>8</v>
      </c>
    </row>
    <row r="11" spans="2:4" x14ac:dyDescent="0.25">
      <c r="B11" s="2">
        <v>9</v>
      </c>
      <c r="C11" s="3" t="str">
        <f ca="1">HYPERLINK(CELL("address",PHYS1A!A1), "PHYS1A")</f>
        <v>PHYS1A</v>
      </c>
      <c r="D11" t="s">
        <v>9</v>
      </c>
    </row>
    <row r="12" spans="2:4" x14ac:dyDescent="0.25">
      <c r="B12" s="2">
        <v>10</v>
      </c>
      <c r="C12" s="3" t="str">
        <f ca="1">HYPERLINK(CELL("address",PHYS1B!A1), "PHYS1B")</f>
        <v>PHYS1B</v>
      </c>
      <c r="D12" t="s">
        <v>10</v>
      </c>
    </row>
    <row r="13" spans="2:4" x14ac:dyDescent="0.25">
      <c r="B13" s="2">
        <v>11</v>
      </c>
      <c r="C13" s="3" t="str">
        <f ca="1">HYPERLINK(CELL("address",PHYS1C!A1), "PHYS1C")</f>
        <v>PHYS1C</v>
      </c>
      <c r="D13" t="s">
        <v>11</v>
      </c>
    </row>
    <row r="14" spans="2:4" x14ac:dyDescent="0.25">
      <c r="B14" s="2">
        <v>12</v>
      </c>
      <c r="C14" s="3" t="str">
        <f ca="1">HYPERLINK(CELL("address",PHYS1D!A1), "PHYS1D")</f>
        <v>PHYS1D</v>
      </c>
      <c r="D14" t="s">
        <v>12</v>
      </c>
    </row>
    <row r="15" spans="2:4" x14ac:dyDescent="0.25">
      <c r="B15" s="2">
        <v>13</v>
      </c>
      <c r="C15" s="3" t="str">
        <f ca="1">HYPERLINK(CELL("address",PHYS1E!A1), "PHYS1E")</f>
        <v>PHYS1E</v>
      </c>
      <c r="D15" t="s">
        <v>13</v>
      </c>
    </row>
    <row r="16" spans="2:4" x14ac:dyDescent="0.25">
      <c r="B16" s="2">
        <v>14</v>
      </c>
      <c r="C16" s="3" t="str">
        <f ca="1">HYPERLINK(CELL("address",PHYS1F!A1), "PHYS1F")</f>
        <v>PHYS1F</v>
      </c>
      <c r="D16" t="s">
        <v>14</v>
      </c>
    </row>
    <row r="17" spans="2:4" x14ac:dyDescent="0.25">
      <c r="B17" s="2">
        <v>15</v>
      </c>
      <c r="C17" s="3" t="str">
        <f ca="1">HYPERLINK(CELL("address",PHYS1G!A1), "PHYS1G")</f>
        <v>PHYS1G</v>
      </c>
      <c r="D17" t="s">
        <v>15</v>
      </c>
    </row>
    <row r="18" spans="2:4" x14ac:dyDescent="0.25">
      <c r="B18" s="2">
        <v>16</v>
      </c>
      <c r="C18" s="3" t="str">
        <f ca="1">HYPERLINK(CELL("address",PHYS1H!A1), "PHYS1H")</f>
        <v>PHYS1H</v>
      </c>
      <c r="D18" t="s">
        <v>16</v>
      </c>
    </row>
    <row r="19" spans="2:4" x14ac:dyDescent="0.25">
      <c r="B19" s="2">
        <v>17</v>
      </c>
      <c r="C19" s="3" t="str">
        <f ca="1">HYPERLINK(CELL("address",PHYS1I!A1), "PHYS1I")</f>
        <v>PHYS1I</v>
      </c>
      <c r="D19" t="s">
        <v>17</v>
      </c>
    </row>
    <row r="20" spans="2:4" x14ac:dyDescent="0.25">
      <c r="B20" s="2">
        <v>18</v>
      </c>
      <c r="C20" s="3" t="str">
        <f ca="1">HYPERLINK(CELL("address",PHYS1J!A1), "PHYS1J")</f>
        <v>PHYS1J</v>
      </c>
      <c r="D20" t="s">
        <v>18</v>
      </c>
    </row>
    <row r="21" spans="2:4" x14ac:dyDescent="0.25">
      <c r="B21" s="2">
        <v>19</v>
      </c>
      <c r="C21" s="3" t="str">
        <f ca="1">HYPERLINK(CELL("address",PHYS1K!A1), "PHYS1K")</f>
        <v>PHYS1K</v>
      </c>
      <c r="D21" t="s">
        <v>19</v>
      </c>
    </row>
    <row r="22" spans="2:4" x14ac:dyDescent="0.25">
      <c r="B22" s="2">
        <v>20</v>
      </c>
      <c r="C22" s="3" t="str">
        <f ca="1">HYPERLINK(CELL("address",PHYS1L!A1), "PHYS1L")</f>
        <v>PHYS1L</v>
      </c>
      <c r="D22" t="s">
        <v>20</v>
      </c>
    </row>
    <row r="23" spans="2:4" x14ac:dyDescent="0.25">
      <c r="B23" s="2">
        <v>21</v>
      </c>
      <c r="C23" s="3" t="str">
        <f ca="1">HYPERLINK(CELL("address",PHYS1M!A1), "PHYS1M")</f>
        <v>PHYS1M</v>
      </c>
      <c r="D23" t="s">
        <v>21</v>
      </c>
    </row>
    <row r="24" spans="2:4" x14ac:dyDescent="0.25">
      <c r="B24" s="2">
        <v>22</v>
      </c>
      <c r="C24" s="3" t="str">
        <f ca="1">HYPERLINK(CELL("address",PHYS1N!A1), "PHYS1N")</f>
        <v>PHYS1N</v>
      </c>
      <c r="D24" t="s">
        <v>22</v>
      </c>
    </row>
    <row r="25" spans="2:4" x14ac:dyDescent="0.25">
      <c r="B25" s="2">
        <v>23</v>
      </c>
      <c r="C25" s="3" t="str">
        <f ca="1">HYPERLINK(CELL("address",PHYS1O!A1), "PHYS1O")</f>
        <v>PHYS1O</v>
      </c>
      <c r="D25" t="s">
        <v>23</v>
      </c>
    </row>
    <row r="26" spans="2:4" x14ac:dyDescent="0.25">
      <c r="B26" s="2">
        <v>24</v>
      </c>
      <c r="C26" s="3" t="str">
        <f ca="1">HYPERLINK(CELL("address",PHYS1P!A1), "PHYS1P")</f>
        <v>PHYS1P</v>
      </c>
      <c r="D26" t="s">
        <v>24</v>
      </c>
    </row>
    <row r="27" spans="2:4" x14ac:dyDescent="0.25">
      <c r="B27" s="2">
        <v>25</v>
      </c>
      <c r="C27" s="3" t="str">
        <f ca="1">HYPERLINK(CELL("address",PHYS1Q!A1), "PHYS1Q")</f>
        <v>PHYS1Q</v>
      </c>
      <c r="D27" t="s">
        <v>25</v>
      </c>
    </row>
    <row r="28" spans="2:4" x14ac:dyDescent="0.25">
      <c r="B28" s="2">
        <v>26</v>
      </c>
      <c r="C28" s="3" t="str">
        <f ca="1">HYPERLINK(CELL("address",SOC5A!A1), "SOC5A")</f>
        <v>SOC5A</v>
      </c>
      <c r="D28" t="s">
        <v>26</v>
      </c>
    </row>
    <row r="29" spans="2:4" x14ac:dyDescent="0.25">
      <c r="B29" s="2">
        <v>27</v>
      </c>
      <c r="C29" s="3" t="str">
        <f ca="1">HYPERLINK(CELL("address",SOC5B!A1), "SOC5B")</f>
        <v>SOC5B</v>
      </c>
      <c r="D29" t="s">
        <v>27</v>
      </c>
    </row>
    <row r="30" spans="2:4" x14ac:dyDescent="0.25">
      <c r="B30" s="2">
        <v>28</v>
      </c>
      <c r="C30" s="3" t="str">
        <f ca="1">HYPERLINK(CELL("address",SOC5C!A1), "SOC5C")</f>
        <v>SOC5C</v>
      </c>
      <c r="D30" t="s">
        <v>28</v>
      </c>
    </row>
    <row r="31" spans="2:4" x14ac:dyDescent="0.25">
      <c r="B31" s="2">
        <v>29</v>
      </c>
      <c r="C31" s="3" t="str">
        <f ca="1">HYPERLINK(CELL("address",SOC5D!A1), "SOC5D")</f>
        <v>SOC5D</v>
      </c>
      <c r="D31" t="s">
        <v>29</v>
      </c>
    </row>
    <row r="32" spans="2:4" x14ac:dyDescent="0.25">
      <c r="B32" s="2">
        <v>30</v>
      </c>
      <c r="C32" s="3" t="str">
        <f ca="1">HYPERLINK(CELL("address",SOC5E!A1), "SOC5E")</f>
        <v>SOC5E</v>
      </c>
      <c r="D32" t="s">
        <v>30</v>
      </c>
    </row>
    <row r="33" spans="2:4" x14ac:dyDescent="0.25">
      <c r="B33" s="2">
        <v>31</v>
      </c>
      <c r="C33" s="3" t="str">
        <f ca="1">HYPERLINK(CELL("address",PHYS2_1!A1), "PHYS2_1")</f>
        <v>PHYS2_1</v>
      </c>
      <c r="D33" t="s">
        <v>31</v>
      </c>
    </row>
    <row r="34" spans="2:4" x14ac:dyDescent="0.25">
      <c r="B34" s="2">
        <v>32</v>
      </c>
      <c r="C34" s="3" t="str">
        <f ca="1">HYPERLINK(CELL("address",PHYS2_2!A1), "PHYS2_2")</f>
        <v>PHYS2_2</v>
      </c>
      <c r="D34" t="s">
        <v>32</v>
      </c>
    </row>
    <row r="35" spans="2:4" x14ac:dyDescent="0.25">
      <c r="B35" s="2">
        <v>33</v>
      </c>
      <c r="C35" s="3" t="str">
        <f ca="1">HYPERLINK(CELL("address",PHYS2_3!A1), "PHYS2_3")</f>
        <v>PHYS2_3</v>
      </c>
      <c r="D35" t="s">
        <v>33</v>
      </c>
    </row>
    <row r="36" spans="2:4" x14ac:dyDescent="0.25">
      <c r="B36" s="2">
        <v>34</v>
      </c>
      <c r="C36" s="3" t="str">
        <f ca="1">HYPERLINK(CELL("address",PHYS2_4!A1), "PHYS2_4")</f>
        <v>PHYS2_4</v>
      </c>
      <c r="D36" t="s">
        <v>34</v>
      </c>
    </row>
    <row r="37" spans="2:4" x14ac:dyDescent="0.25">
      <c r="B37" s="2">
        <v>35</v>
      </c>
      <c r="C37" s="3" t="str">
        <f ca="1">HYPERLINK(CELL("address",PHYS2_5!A1), "PHYS2_5")</f>
        <v>PHYS2_5</v>
      </c>
      <c r="D37" t="s">
        <v>35</v>
      </c>
    </row>
    <row r="38" spans="2:4" x14ac:dyDescent="0.25">
      <c r="B38" s="2">
        <v>36</v>
      </c>
      <c r="C38" s="3" t="str">
        <f ca="1">HYPERLINK(CELL("address",PHYS2_6!A1), "PHYS2_6")</f>
        <v>PHYS2_6</v>
      </c>
      <c r="D38" t="s">
        <v>36</v>
      </c>
    </row>
    <row r="39" spans="2:4" x14ac:dyDescent="0.25">
      <c r="B39" s="2">
        <v>37</v>
      </c>
      <c r="C39" s="3" t="str">
        <f ca="1">HYPERLINK(CELL("address",PHYS2_7!A1), "PHYS2_7")</f>
        <v>PHYS2_7</v>
      </c>
      <c r="D39" t="s">
        <v>37</v>
      </c>
    </row>
    <row r="40" spans="2:4" x14ac:dyDescent="0.25">
      <c r="B40" s="2">
        <v>38</v>
      </c>
      <c r="C40" s="3" t="str">
        <f ca="1">HYPERLINK(CELL("address",PHYS2_8!A1), "PHYS2_8")</f>
        <v>PHYS2_8</v>
      </c>
      <c r="D40" t="s">
        <v>38</v>
      </c>
    </row>
    <row r="41" spans="2:4" x14ac:dyDescent="0.25">
      <c r="B41" s="2">
        <v>39</v>
      </c>
      <c r="C41" s="3" t="str">
        <f ca="1">HYPERLINK(CELL("address",PHYS2_9!A1), "PHYS2_9")</f>
        <v>PHYS2_9</v>
      </c>
      <c r="D41" t="s">
        <v>39</v>
      </c>
    </row>
    <row r="42" spans="2:4" x14ac:dyDescent="0.25">
      <c r="B42" s="2">
        <v>40</v>
      </c>
      <c r="C42" s="3" t="str">
        <f ca="1">HYPERLINK(CELL("address",PHYS2_10!A1), "PHYS2_10")</f>
        <v>PHYS2_10</v>
      </c>
      <c r="D42" t="s">
        <v>40</v>
      </c>
    </row>
    <row r="43" spans="2:4" x14ac:dyDescent="0.25">
      <c r="B43" s="2">
        <v>41</v>
      </c>
      <c r="C43" s="3" t="str">
        <f ca="1">HYPERLINK(CELL("address",PHYS2_11!A1), "PHYS2_11")</f>
        <v>PHYS2_11</v>
      </c>
      <c r="D43" t="s">
        <v>41</v>
      </c>
    </row>
    <row r="44" spans="2:4" x14ac:dyDescent="0.25">
      <c r="B44" s="2">
        <v>42</v>
      </c>
      <c r="C44" s="3" t="str">
        <f ca="1">HYPERLINK(CELL("address",PHYS2_12!A1), "PHYS2_12")</f>
        <v>PHYS2_12</v>
      </c>
      <c r="D44" t="s">
        <v>42</v>
      </c>
    </row>
    <row r="45" spans="2:4" x14ac:dyDescent="0.25">
      <c r="B45" s="2">
        <v>43</v>
      </c>
      <c r="C45" s="3" t="str">
        <f ca="1">HYPERLINK(CELL("address",PHYS2_13!A1), "PHYS2_13")</f>
        <v>PHYS2_13</v>
      </c>
      <c r="D45" t="s">
        <v>43</v>
      </c>
    </row>
    <row r="46" spans="2:4" x14ac:dyDescent="0.25">
      <c r="B46" s="2">
        <v>44</v>
      </c>
      <c r="C46" s="3" t="str">
        <f ca="1">HYPERLINK(CELL("address",PHYS2_14!A1), "PHYS2_14")</f>
        <v>PHYS2_14</v>
      </c>
      <c r="D46" t="s">
        <v>44</v>
      </c>
    </row>
    <row r="47" spans="2:4" x14ac:dyDescent="0.25">
      <c r="B47" s="2">
        <v>45</v>
      </c>
      <c r="C47" s="3" t="str">
        <f ca="1">HYPERLINK(CELL("address",PHYS2_15!A1), "PHYS2_15")</f>
        <v>PHYS2_15</v>
      </c>
      <c r="D47" t="s">
        <v>45</v>
      </c>
    </row>
    <row r="48" spans="2:4" x14ac:dyDescent="0.25">
      <c r="B48" s="2">
        <v>46</v>
      </c>
      <c r="C48" s="3" t="str">
        <f ca="1">HYPERLINK(CELL("address",PHYS2_16!A1), "PHYS2_16")</f>
        <v>PHYS2_16</v>
      </c>
      <c r="D48" t="s">
        <v>46</v>
      </c>
    </row>
    <row r="49" spans="2:4" x14ac:dyDescent="0.25">
      <c r="B49" s="2">
        <v>47</v>
      </c>
      <c r="C49" s="3" t="str">
        <f ca="1">HYPERLINK(CELL("address",PHYS2_17!A1), "PHYS2_17")</f>
        <v>PHYS2_17</v>
      </c>
      <c r="D49" t="s">
        <v>47</v>
      </c>
    </row>
    <row r="50" spans="2:4" x14ac:dyDescent="0.25">
      <c r="B50" s="2">
        <v>48</v>
      </c>
      <c r="C50" s="3" t="str">
        <f ca="1">HYPERLINK(CELL("address",PHYS2_18!A1), "PHYS2_18")</f>
        <v>PHYS2_18</v>
      </c>
      <c r="D50" t="s">
        <v>48</v>
      </c>
    </row>
    <row r="51" spans="2:4" x14ac:dyDescent="0.25">
      <c r="B51" s="2">
        <v>49</v>
      </c>
      <c r="C51" s="3" t="str">
        <f ca="1">HYPERLINK(CELL("address",PHYS2_19!A1), "PHYS2_19")</f>
        <v>PHYS2_19</v>
      </c>
      <c r="D51" t="s">
        <v>49</v>
      </c>
    </row>
    <row r="52" spans="2:4" x14ac:dyDescent="0.25">
      <c r="B52" s="2">
        <v>50</v>
      </c>
      <c r="C52" s="3" t="str">
        <f ca="1">HYPERLINK(CELL("address",PHYS10A!A1), "PHYS10A")</f>
        <v>PHYS10A</v>
      </c>
      <c r="D52" t="s">
        <v>50</v>
      </c>
    </row>
    <row r="53" spans="2:4" x14ac:dyDescent="0.25">
      <c r="B53" s="2">
        <v>51</v>
      </c>
      <c r="C53" s="3" t="str">
        <f ca="1">HYPERLINK(CELL("address",PHYS10B!A1), "PHYS10B")</f>
        <v>PHYS10B</v>
      </c>
      <c r="D53" t="s">
        <v>51</v>
      </c>
    </row>
    <row r="54" spans="2:4" x14ac:dyDescent="0.25">
      <c r="B54" s="2">
        <v>52</v>
      </c>
      <c r="C54" s="3" t="str">
        <f ca="1">HYPERLINK(CELL("address",PHYS10C!A1), "PHYS10C")</f>
        <v>PHYS10C</v>
      </c>
      <c r="D54" t="s">
        <v>52</v>
      </c>
    </row>
    <row r="55" spans="2:4" x14ac:dyDescent="0.25">
      <c r="B55" s="2">
        <v>53</v>
      </c>
      <c r="C55" s="3" t="str">
        <f ca="1">HYPERLINK(CELL("address",PHYS10D!A1), "PHYS10D")</f>
        <v>PHYS10D</v>
      </c>
      <c r="D55" t="s">
        <v>53</v>
      </c>
    </row>
    <row r="56" spans="2:4" x14ac:dyDescent="0.25">
      <c r="B56" s="2">
        <v>54</v>
      </c>
      <c r="C56" s="3" t="str">
        <f ca="1">HYPERLINK(CELL("address",PHYS10E!A1), "PHYS10E")</f>
        <v>PHYS10E</v>
      </c>
      <c r="D56" t="s">
        <v>54</v>
      </c>
    </row>
    <row r="57" spans="2:4" x14ac:dyDescent="0.25">
      <c r="B57" s="2">
        <v>55</v>
      </c>
      <c r="C57" s="3" t="str">
        <f ca="1">HYPERLINK(CELL("address",ECON8A!A1), "ECON8A")</f>
        <v>ECON8A</v>
      </c>
      <c r="D57" t="s">
        <v>55</v>
      </c>
    </row>
    <row r="58" spans="2:4" x14ac:dyDescent="0.25">
      <c r="B58" s="2">
        <v>56</v>
      </c>
      <c r="C58" s="3" t="str">
        <f ca="1">HYPERLINK(CELL("address",ECON8B!A1), "ECON8B")</f>
        <v>ECON8B</v>
      </c>
      <c r="D58" t="s">
        <v>56</v>
      </c>
    </row>
    <row r="59" spans="2:4" x14ac:dyDescent="0.25">
      <c r="B59" s="2">
        <v>57</v>
      </c>
      <c r="C59" s="3" t="str">
        <f ca="1">HYPERLINK(CELL("address",ECON8C!A1), "ECON8C")</f>
        <v>ECON8C</v>
      </c>
      <c r="D59" t="s">
        <v>57</v>
      </c>
    </row>
    <row r="60" spans="2:4" x14ac:dyDescent="0.25">
      <c r="B60" s="2">
        <v>58</v>
      </c>
      <c r="C60" s="3" t="str">
        <f ca="1">HYPERLINK(CELL("address",ECON8D!A1), "ECON8D")</f>
        <v>ECON8D</v>
      </c>
      <c r="D60" t="s">
        <v>58</v>
      </c>
    </row>
    <row r="61" spans="2:4" x14ac:dyDescent="0.25">
      <c r="B61" s="2">
        <v>59</v>
      </c>
      <c r="C61" s="3" t="str">
        <f ca="1">HYPERLINK(CELL("address",ECON8E!A1), "ECON8E")</f>
        <v>ECON8E</v>
      </c>
      <c r="D61" t="s">
        <v>59</v>
      </c>
    </row>
    <row r="62" spans="2:4" x14ac:dyDescent="0.25">
      <c r="B62" s="2">
        <v>60</v>
      </c>
      <c r="C62" s="3" t="str">
        <f ca="1">HYPERLINK(CELL("address",ECON8F!A1), "ECON8F")</f>
        <v>ECON8F</v>
      </c>
      <c r="D62" t="s">
        <v>60</v>
      </c>
    </row>
    <row r="63" spans="2:4" x14ac:dyDescent="0.25">
      <c r="B63" s="2">
        <v>61</v>
      </c>
      <c r="C63" s="3" t="str">
        <f ca="1">HYPERLINK(CELL("address",ECON8G!A1), "ECON8G")</f>
        <v>ECON8G</v>
      </c>
      <c r="D63" t="s">
        <v>61</v>
      </c>
    </row>
    <row r="64" spans="2:4" x14ac:dyDescent="0.25">
      <c r="B64" s="2">
        <v>62</v>
      </c>
      <c r="C64" s="3" t="str">
        <f ca="1">HYPERLINK(CELL("address",ECON8H!A1), "ECON8H")</f>
        <v>ECON8H</v>
      </c>
      <c r="D64" t="s">
        <v>62</v>
      </c>
    </row>
    <row r="65" spans="2:4" x14ac:dyDescent="0.25">
      <c r="B65" s="2">
        <v>63</v>
      </c>
      <c r="C65" s="3" t="str">
        <f ca="1">HYPERLINK(CELL("address",ECON8I!A1), "ECON8I")</f>
        <v>ECON8I</v>
      </c>
      <c r="D65" t="s">
        <v>63</v>
      </c>
    </row>
    <row r="66" spans="2:4" x14ac:dyDescent="0.25">
      <c r="B66" s="2">
        <v>64</v>
      </c>
      <c r="C66" s="3" t="str">
        <f ca="1">HYPERLINK(CELL("address",ECON8J!A1), "ECON8J")</f>
        <v>ECON8J</v>
      </c>
      <c r="D66" t="s">
        <v>64</v>
      </c>
    </row>
    <row r="67" spans="2:4" x14ac:dyDescent="0.25">
      <c r="B67" s="2">
        <v>65</v>
      </c>
      <c r="C67" s="3" t="str">
        <f ca="1">HYPERLINK(CELL("address",ECON8K!A1), "ECON8K")</f>
        <v>ECON8K</v>
      </c>
      <c r="D67" t="s">
        <v>65</v>
      </c>
    </row>
    <row r="68" spans="2:4" x14ac:dyDescent="0.25">
      <c r="B68" s="2">
        <v>66</v>
      </c>
      <c r="C68" s="3" t="str">
        <f ca="1">HYPERLINK(CELL("address",ECON8L!A1), "ECON8L")</f>
        <v>ECON8L</v>
      </c>
      <c r="D68" t="s">
        <v>66</v>
      </c>
    </row>
    <row r="69" spans="2:4" x14ac:dyDescent="0.25">
      <c r="B69" s="2">
        <v>67</v>
      </c>
      <c r="C69" s="3" t="str">
        <f ca="1">HYPERLINK(CELL("address",ECON8M!A1), "ECON8M")</f>
        <v>ECON8M</v>
      </c>
      <c r="D69" t="s">
        <v>67</v>
      </c>
    </row>
    <row r="70" spans="2:4" x14ac:dyDescent="0.25">
      <c r="B70" s="2">
        <v>68</v>
      </c>
      <c r="C70" s="3" t="str">
        <f ca="1">HYPERLINK(CELL("address",ECON8N!A1), "ECON8N")</f>
        <v>ECON8N</v>
      </c>
      <c r="D70" t="s">
        <v>68</v>
      </c>
    </row>
    <row r="71" spans="2:4" x14ac:dyDescent="0.25">
      <c r="B71" s="2">
        <v>69</v>
      </c>
      <c r="C71" s="3" t="str">
        <f ca="1">HYPERLINK(CELL("address",ECON8O!A1), "ECON8O")</f>
        <v>ECON8O</v>
      </c>
      <c r="D71" t="s">
        <v>69</v>
      </c>
    </row>
    <row r="72" spans="2:4" x14ac:dyDescent="0.25">
      <c r="B72" s="2">
        <v>70</v>
      </c>
      <c r="C72" s="3" t="str">
        <f ca="1">HYPERLINK(CELL("address",ECON8P!A1), "ECON8P")</f>
        <v>ECON8P</v>
      </c>
      <c r="D72" t="s">
        <v>70</v>
      </c>
    </row>
    <row r="73" spans="2:4" x14ac:dyDescent="0.25">
      <c r="B73" s="2">
        <v>71</v>
      </c>
      <c r="C73" s="3" t="str">
        <f ca="1">HYPERLINK(CELL("address",ECON8Q!A1), "ECON8Q")</f>
        <v>ECON8Q</v>
      </c>
      <c r="D73" t="s">
        <v>71</v>
      </c>
    </row>
    <row r="74" spans="2:4" x14ac:dyDescent="0.25">
      <c r="B74" s="2">
        <v>72</v>
      </c>
      <c r="C74" s="3" t="str">
        <f ca="1">HYPERLINK(CELL("address",ECON8R!A1), "ECON8R")</f>
        <v>ECON8R</v>
      </c>
      <c r="D74" t="s">
        <v>72</v>
      </c>
    </row>
    <row r="75" spans="2:4" x14ac:dyDescent="0.25">
      <c r="B75" s="2">
        <v>73</v>
      </c>
      <c r="C75" s="3" t="str">
        <f ca="1">HYPERLINK(CELL("address",ECON8S!A1), "ECON8S")</f>
        <v>ECON8S</v>
      </c>
      <c r="D75" t="s">
        <v>73</v>
      </c>
    </row>
    <row r="76" spans="2:4" x14ac:dyDescent="0.25">
      <c r="B76" s="2">
        <v>74</v>
      </c>
      <c r="C76" s="3" t="str">
        <f ca="1">HYPERLINK(CELL("address",ECON7_1!A1), "ECON7_1")</f>
        <v>ECON7_1</v>
      </c>
      <c r="D76" t="s">
        <v>74</v>
      </c>
    </row>
    <row r="77" spans="2:4" x14ac:dyDescent="0.25">
      <c r="B77" s="2">
        <v>75</v>
      </c>
      <c r="C77" s="3" t="str">
        <f ca="1">HYPERLINK(CELL("address",ECON7_2!A1), "ECON7_2")</f>
        <v>ECON7_2</v>
      </c>
      <c r="D77" t="s">
        <v>75</v>
      </c>
    </row>
    <row r="78" spans="2:4" x14ac:dyDescent="0.25">
      <c r="B78" s="2">
        <v>76</v>
      </c>
      <c r="C78" s="3" t="str">
        <f ca="1">HYPERLINK(CELL("address",ECON7_3!A1), "ECON7_3")</f>
        <v>ECON7_3</v>
      </c>
      <c r="D78" t="s">
        <v>76</v>
      </c>
    </row>
    <row r="79" spans="2:4" x14ac:dyDescent="0.25">
      <c r="B79" s="2">
        <v>77</v>
      </c>
      <c r="C79" s="3" t="str">
        <f ca="1">HYPERLINK(CELL("address",ECON7_4!A1), "ECON7_4")</f>
        <v>ECON7_4</v>
      </c>
      <c r="D79" t="s">
        <v>77</v>
      </c>
    </row>
    <row r="80" spans="2:4" x14ac:dyDescent="0.25">
      <c r="B80" s="2">
        <v>78</v>
      </c>
      <c r="C80" s="3" t="str">
        <f ca="1">HYPERLINK(CELL("address",ECON7_5!A1), "ECON7_5")</f>
        <v>ECON7_5</v>
      </c>
      <c r="D80" t="s">
        <v>78</v>
      </c>
    </row>
    <row r="81" spans="2:4" x14ac:dyDescent="0.25">
      <c r="B81" s="2">
        <v>79</v>
      </c>
      <c r="C81" s="3" t="str">
        <f ca="1">HYPERLINK(CELL("address",ECON7_6!A1), "ECON7_6")</f>
        <v>ECON7_6</v>
      </c>
      <c r="D81" t="s">
        <v>79</v>
      </c>
    </row>
    <row r="82" spans="2:4" x14ac:dyDescent="0.25">
      <c r="B82" s="2">
        <v>80</v>
      </c>
      <c r="C82" s="3" t="str">
        <f ca="1">HYPERLINK(CELL("address",ECON7_7!A1), "ECON7_7")</f>
        <v>ECON7_7</v>
      </c>
      <c r="D82" t="s">
        <v>80</v>
      </c>
    </row>
    <row r="83" spans="2:4" x14ac:dyDescent="0.25">
      <c r="B83" s="2">
        <v>81</v>
      </c>
      <c r="C83" s="3" t="str">
        <f ca="1">HYPERLINK(CELL("address",ECON7_8!A1), "ECON7_8")</f>
        <v>ECON7_8</v>
      </c>
      <c r="D83" t="s">
        <v>81</v>
      </c>
    </row>
    <row r="84" spans="2:4" x14ac:dyDescent="0.25">
      <c r="B84" s="2">
        <v>82</v>
      </c>
      <c r="C84" s="3" t="str">
        <f ca="1">HYPERLINK(CELL("address",ECON1!A1), "ECON1")</f>
        <v>ECON1</v>
      </c>
      <c r="D84" t="s">
        <v>82</v>
      </c>
    </row>
    <row r="85" spans="2:4" x14ac:dyDescent="0.25">
      <c r="B85" s="2">
        <v>83</v>
      </c>
      <c r="C85" s="3" t="str">
        <f ca="1">HYPERLINK(CELL("address",ECON4!A1), "ECON4")</f>
        <v>ECON4</v>
      </c>
      <c r="D85" t="s">
        <v>83</v>
      </c>
    </row>
    <row r="86" spans="2:4" x14ac:dyDescent="0.25">
      <c r="B86" s="2">
        <v>84</v>
      </c>
      <c r="C86" s="3" t="str">
        <f ca="1">HYPERLINK(CELL("address",ECON4A!A1), "ECON4A")</f>
        <v>ECON4A</v>
      </c>
      <c r="D86" t="s">
        <v>84</v>
      </c>
    </row>
    <row r="87" spans="2:4" x14ac:dyDescent="0.25">
      <c r="B87" s="2">
        <v>85</v>
      </c>
      <c r="C87" s="3" t="str">
        <f ca="1">HYPERLINK(CELL("address",ECON4B!A1), "ECON4B")</f>
        <v>ECON4B</v>
      </c>
      <c r="D87" t="s">
        <v>85</v>
      </c>
    </row>
    <row r="88" spans="2:4" x14ac:dyDescent="0.25">
      <c r="B88" s="2">
        <v>86</v>
      </c>
      <c r="C88" s="3" t="str">
        <f ca="1">HYPERLINK(CELL("address",ECON6A!A1), "ECON6A")</f>
        <v>ECON6A</v>
      </c>
      <c r="D88" t="s">
        <v>86</v>
      </c>
    </row>
    <row r="89" spans="2:4" x14ac:dyDescent="0.25">
      <c r="B89" s="2">
        <v>87</v>
      </c>
      <c r="C89" s="3" t="str">
        <f ca="1">HYPERLINK(CELL("address",ECON6B!A1), "ECON6B")</f>
        <v>ECON6B</v>
      </c>
      <c r="D89" t="s">
        <v>87</v>
      </c>
    </row>
    <row r="90" spans="2:4" x14ac:dyDescent="0.25">
      <c r="B90" s="2">
        <v>88</v>
      </c>
      <c r="C90" s="3" t="str">
        <f ca="1">HYPERLINK(CELL("address",ECON6C!A1), "ECON6C")</f>
        <v>ECON6C</v>
      </c>
      <c r="D90" t="s">
        <v>88</v>
      </c>
    </row>
    <row r="91" spans="2:4" x14ac:dyDescent="0.25">
      <c r="B91" s="2">
        <v>89</v>
      </c>
      <c r="C91" s="3" t="str">
        <f ca="1">HYPERLINK(CELL("address",ECON6D!A1), "ECON6D")</f>
        <v>ECON6D</v>
      </c>
      <c r="D91" t="s">
        <v>89</v>
      </c>
    </row>
    <row r="92" spans="2:4" x14ac:dyDescent="0.25">
      <c r="B92" s="2">
        <v>90</v>
      </c>
      <c r="C92" s="3" t="str">
        <f ca="1">HYPERLINK(CELL("address",ECON6E!A1), "ECON6E")</f>
        <v>ECON6E</v>
      </c>
      <c r="D92" t="s">
        <v>90</v>
      </c>
    </row>
    <row r="93" spans="2:4" x14ac:dyDescent="0.25">
      <c r="B93" s="2">
        <v>91</v>
      </c>
      <c r="C93" s="3" t="str">
        <f ca="1">HYPERLINK(CELL("address",ECON6F!A1), "ECON6F")</f>
        <v>ECON6F</v>
      </c>
      <c r="D93" t="s">
        <v>91</v>
      </c>
    </row>
    <row r="94" spans="2:4" x14ac:dyDescent="0.25">
      <c r="B94" s="2">
        <v>92</v>
      </c>
      <c r="C94" s="3" t="str">
        <f ca="1">HYPERLINK(CELL("address",ECON6G!A1), "ECON6G")</f>
        <v>ECON6G</v>
      </c>
      <c r="D94" t="s">
        <v>92</v>
      </c>
    </row>
    <row r="95" spans="2:4" x14ac:dyDescent="0.25">
      <c r="B95" s="2">
        <v>93</v>
      </c>
      <c r="C95" s="3" t="str">
        <f ca="1">HYPERLINK(CELL("address",ECON6H!A1), "ECON6H")</f>
        <v>ECON6H</v>
      </c>
      <c r="D95" t="s">
        <v>93</v>
      </c>
    </row>
    <row r="96" spans="2:4" x14ac:dyDescent="0.25">
      <c r="B96" s="2">
        <v>94</v>
      </c>
      <c r="C96" s="3" t="str">
        <f ca="1">HYPERLINK(CELL("address",ECON6I!A1), "ECON6I")</f>
        <v>ECON6I</v>
      </c>
      <c r="D96" t="s">
        <v>94</v>
      </c>
    </row>
    <row r="97" spans="2:4" x14ac:dyDescent="0.25">
      <c r="B97" s="2">
        <v>95</v>
      </c>
      <c r="C97" s="3" t="str">
        <f ca="1">HYPERLINK(CELL("address",ECON6J!A1), "ECON6J")</f>
        <v>ECON6J</v>
      </c>
      <c r="D97" t="s">
        <v>95</v>
      </c>
    </row>
    <row r="98" spans="2:4" x14ac:dyDescent="0.25">
      <c r="B98" s="2">
        <v>96</v>
      </c>
      <c r="C98" s="3" t="str">
        <f ca="1">HYPERLINK(CELL("address",ECON6K!A1), "ECON6K")</f>
        <v>ECON6K</v>
      </c>
      <c r="D98" t="s">
        <v>96</v>
      </c>
    </row>
    <row r="99" spans="2:4" x14ac:dyDescent="0.25">
      <c r="B99" s="2">
        <v>97</v>
      </c>
      <c r="C99" s="3" t="str">
        <f ca="1">HYPERLINK(CELL("address",ECON6L!A1), "ECON6L")</f>
        <v>ECON6L</v>
      </c>
      <c r="D99" t="s">
        <v>97</v>
      </c>
    </row>
    <row r="100" spans="2:4" x14ac:dyDescent="0.25">
      <c r="B100" s="2">
        <v>98</v>
      </c>
      <c r="C100" s="3" t="str">
        <f ca="1">HYPERLINK(CELL("address",ECON5A_A!A1), "ECON5A_A")</f>
        <v>ECON5A_A</v>
      </c>
      <c r="D100" t="s">
        <v>98</v>
      </c>
    </row>
    <row r="101" spans="2:4" x14ac:dyDescent="0.25">
      <c r="B101" s="2">
        <v>99</v>
      </c>
      <c r="C101" s="3" t="str">
        <f ca="1">HYPERLINK(CELL("address",ECON5A_B!A1), "ECON5A_B")</f>
        <v>ECON5A_B</v>
      </c>
      <c r="D101" t="s">
        <v>99</v>
      </c>
    </row>
    <row r="102" spans="2:4" x14ac:dyDescent="0.25">
      <c r="B102" s="2">
        <v>100</v>
      </c>
      <c r="C102" s="3" t="str">
        <f ca="1">HYPERLINK(CELL("address",PHYS7_1!A1), "PHYS7_1")</f>
        <v>PHYS7_1</v>
      </c>
      <c r="D102" t="s">
        <v>100</v>
      </c>
    </row>
    <row r="103" spans="2:4" x14ac:dyDescent="0.25">
      <c r="B103" s="2">
        <v>101</v>
      </c>
      <c r="C103" s="3" t="str">
        <f ca="1">HYPERLINK(CELL("address",PHYS7_2!A1), "PHYS7_2")</f>
        <v>PHYS7_2</v>
      </c>
      <c r="D103" t="s">
        <v>101</v>
      </c>
    </row>
    <row r="104" spans="2:4" x14ac:dyDescent="0.25">
      <c r="B104" s="2">
        <v>102</v>
      </c>
      <c r="C104" s="3" t="str">
        <f ca="1">HYPERLINK(CELL("address",PHYS7_3!A1), "PHYS7_3")</f>
        <v>PHYS7_3</v>
      </c>
      <c r="D104" t="s">
        <v>102</v>
      </c>
    </row>
    <row r="105" spans="2:4" x14ac:dyDescent="0.25">
      <c r="B105" s="2">
        <v>103</v>
      </c>
      <c r="C105" s="3" t="str">
        <f ca="1">HYPERLINK(CELL("address",PHYS7_4!A1), "PHYS7_4")</f>
        <v>PHYS7_4</v>
      </c>
      <c r="D105" t="s">
        <v>103</v>
      </c>
    </row>
    <row r="106" spans="2:4" x14ac:dyDescent="0.25">
      <c r="B106" s="2">
        <v>104</v>
      </c>
      <c r="C106" s="3" t="str">
        <f ca="1">HYPERLINK(CELL("address",PHYS11!A1), "PHYS11")</f>
        <v>PHYS11</v>
      </c>
      <c r="D106" t="s">
        <v>104</v>
      </c>
    </row>
    <row r="107" spans="2:4" x14ac:dyDescent="0.25">
      <c r="B107" s="2">
        <v>105</v>
      </c>
      <c r="C107" s="3" t="str">
        <f ca="1">HYPERLINK(CELL("address",PHYS9A!A1), "PHYS9A")</f>
        <v>PHYS9A</v>
      </c>
      <c r="D107" t="s">
        <v>105</v>
      </c>
    </row>
    <row r="108" spans="2:4" x14ac:dyDescent="0.25">
      <c r="B108" s="2">
        <v>106</v>
      </c>
      <c r="C108" s="3" t="str">
        <f ca="1">HYPERLINK(CELL("address",PHYS9B!A1), "PHYS9B")</f>
        <v>PHYS9B</v>
      </c>
      <c r="D108" t="s">
        <v>106</v>
      </c>
    </row>
    <row r="109" spans="2:4" x14ac:dyDescent="0.25">
      <c r="B109" s="2">
        <v>107</v>
      </c>
      <c r="C109" s="3" t="str">
        <f ca="1">HYPERLINK(CELL("address",PHYS9C!A1), "PHYS9C")</f>
        <v>PHYS9C</v>
      </c>
      <c r="D109" t="s">
        <v>107</v>
      </c>
    </row>
    <row r="110" spans="2:4" x14ac:dyDescent="0.25">
      <c r="B110" s="2">
        <v>108</v>
      </c>
      <c r="C110" s="3" t="str">
        <f ca="1">HYPERLINK(CELL("address",PHYS9D!A1), "PHYS9D")</f>
        <v>PHYS9D</v>
      </c>
      <c r="D110" t="s">
        <v>108</v>
      </c>
    </row>
    <row r="111" spans="2:4" x14ac:dyDescent="0.25">
      <c r="B111" s="2">
        <v>109</v>
      </c>
      <c r="C111" s="3" t="str">
        <f ca="1">HYPERLINK(CELL("address",PHYS9E!A1), "PHYS9E")</f>
        <v>PHYS9E</v>
      </c>
      <c r="D111" t="s">
        <v>109</v>
      </c>
    </row>
    <row r="112" spans="2:4" x14ac:dyDescent="0.25">
      <c r="B112" s="2">
        <v>110</v>
      </c>
      <c r="C112" s="3" t="str">
        <f ca="1">HYPERLINK(CELL("address",PHYS9F!A1), "PHYS9F")</f>
        <v>PHYS9F</v>
      </c>
      <c r="D112" t="s">
        <v>110</v>
      </c>
    </row>
    <row r="113" spans="2:4" x14ac:dyDescent="0.25">
      <c r="B113" s="2">
        <v>111</v>
      </c>
      <c r="C113" s="3" t="str">
        <f ca="1">HYPERLINK(CELL("address",PHYS9G!A1), "PHYS9G")</f>
        <v>PHYS9G</v>
      </c>
      <c r="D113" t="s">
        <v>111</v>
      </c>
    </row>
    <row r="114" spans="2:4" x14ac:dyDescent="0.25">
      <c r="B114" s="2">
        <v>112</v>
      </c>
      <c r="C114" s="3" t="str">
        <f ca="1">HYPERLINK(CELL("address",PHYS9H!A1), "PHYS9H")</f>
        <v>PHYS9H</v>
      </c>
      <c r="D114" t="s">
        <v>112</v>
      </c>
    </row>
    <row r="115" spans="2:4" x14ac:dyDescent="0.25">
      <c r="B115" s="2">
        <v>113</v>
      </c>
      <c r="C115" s="3" t="str">
        <f ca="1">HYPERLINK(CELL("address",PHYS3A!A1), "PHYS3A")</f>
        <v>PHYS3A</v>
      </c>
      <c r="D115" t="s">
        <v>113</v>
      </c>
    </row>
    <row r="116" spans="2:4" x14ac:dyDescent="0.25">
      <c r="B116" s="2">
        <v>114</v>
      </c>
      <c r="C116" s="3" t="str">
        <f ca="1">HYPERLINK(CELL("address",PHYS3B!A1), "PHYS3B")</f>
        <v>PHYS3B</v>
      </c>
      <c r="D116" t="s">
        <v>114</v>
      </c>
    </row>
    <row r="117" spans="2:4" x14ac:dyDescent="0.25">
      <c r="B117" s="2">
        <v>115</v>
      </c>
      <c r="C117" s="3" t="str">
        <f ca="1">HYPERLINK(CELL("address",PHYS3C!A1), "PHYS3C")</f>
        <v>PHYS3C</v>
      </c>
      <c r="D117" t="s">
        <v>115</v>
      </c>
    </row>
    <row r="118" spans="2:4" x14ac:dyDescent="0.25">
      <c r="B118" s="2">
        <v>116</v>
      </c>
      <c r="C118" s="3" t="str">
        <f ca="1">HYPERLINK(CELL("address",PHYS3D!A1), "PHYS3D")</f>
        <v>PHYS3D</v>
      </c>
      <c r="D118" t="s">
        <v>116</v>
      </c>
    </row>
    <row r="119" spans="2:4" x14ac:dyDescent="0.25">
      <c r="B119" s="2">
        <v>117</v>
      </c>
      <c r="C119" s="3" t="str">
        <f ca="1">HYPERLINK(CELL("address",PHYS3E!A1), "PHYS3E")</f>
        <v>PHYS3E</v>
      </c>
      <c r="D119" t="s">
        <v>117</v>
      </c>
    </row>
    <row r="120" spans="2:4" x14ac:dyDescent="0.25">
      <c r="B120" s="2">
        <v>118</v>
      </c>
      <c r="C120" s="3" t="str">
        <f ca="1">HYPERLINK(CELL("address",PHYS3F!A1), "PHYS3F")</f>
        <v>PHYS3F</v>
      </c>
      <c r="D120" t="s">
        <v>118</v>
      </c>
    </row>
    <row r="121" spans="2:4" x14ac:dyDescent="0.25">
      <c r="B121" s="2">
        <v>119</v>
      </c>
      <c r="C121" s="3" t="str">
        <f ca="1">HYPERLINK(CELL("address",PHYS3G!A1), "PHYS3G")</f>
        <v>PHYS3G</v>
      </c>
      <c r="D121" t="s">
        <v>119</v>
      </c>
    </row>
    <row r="122" spans="2:4" x14ac:dyDescent="0.25">
      <c r="B122" s="2">
        <v>120</v>
      </c>
      <c r="C122" s="3" t="str">
        <f ca="1">HYPERLINK(CELL("address",PHYS3H!A1), "PHYS3H")</f>
        <v>PHYS3H</v>
      </c>
      <c r="D122" t="s">
        <v>120</v>
      </c>
    </row>
    <row r="123" spans="2:4" x14ac:dyDescent="0.25">
      <c r="B123" s="2">
        <v>121</v>
      </c>
      <c r="C123" s="3" t="str">
        <f ca="1">HYPERLINK(CELL("address",PHYS3I!A1), "PHYS3I")</f>
        <v>PHYS3I</v>
      </c>
      <c r="D123" t="s">
        <v>121</v>
      </c>
    </row>
    <row r="124" spans="2:4" x14ac:dyDescent="0.25">
      <c r="B124" s="2">
        <v>122</v>
      </c>
      <c r="C124" s="3" t="str">
        <f ca="1">HYPERLINK(CELL("address",PHYS3J!A1), "PHYS3J")</f>
        <v>PHYS3J</v>
      </c>
      <c r="D124" t="s">
        <v>122</v>
      </c>
    </row>
    <row r="125" spans="2:4" x14ac:dyDescent="0.25">
      <c r="B125" s="2">
        <v>123</v>
      </c>
      <c r="C125" s="3" t="str">
        <f ca="1">HYPERLINK(CELL("address",PHYS3K!A1), "PHYS3K")</f>
        <v>PHYS3K</v>
      </c>
      <c r="D125" t="s">
        <v>123</v>
      </c>
    </row>
    <row r="126" spans="2:4" x14ac:dyDescent="0.25">
      <c r="B126" s="2">
        <v>124</v>
      </c>
      <c r="C126" s="3" t="str">
        <f ca="1">HYPERLINK(CELL("address",PHYS3L!A1), "PHYS3L")</f>
        <v>PHYS3L</v>
      </c>
      <c r="D126" t="s">
        <v>124</v>
      </c>
    </row>
    <row r="127" spans="2:4" x14ac:dyDescent="0.25">
      <c r="B127" s="2">
        <v>125</v>
      </c>
      <c r="C127" s="3" t="str">
        <f ca="1">HYPERLINK(CELL("address",PHYS3M!A1), "PHYS3M")</f>
        <v>PHYS3M</v>
      </c>
      <c r="D127" t="s">
        <v>125</v>
      </c>
    </row>
    <row r="128" spans="2:4" x14ac:dyDescent="0.25">
      <c r="B128" s="2">
        <v>126</v>
      </c>
      <c r="C128" s="3" t="str">
        <f ca="1">HYPERLINK(CELL("address",PHYS4!A1), "PHYS4")</f>
        <v>PHYS4</v>
      </c>
      <c r="D128" t="s">
        <v>126</v>
      </c>
    </row>
    <row r="129" spans="2:4" x14ac:dyDescent="0.25">
      <c r="B129" s="2">
        <v>127</v>
      </c>
      <c r="C129" s="3" t="str">
        <f ca="1">HYPERLINK(CELL("address",PHYS5!A1), "PHYS5")</f>
        <v>PHYS5</v>
      </c>
      <c r="D129" t="s">
        <v>127</v>
      </c>
    </row>
    <row r="130" spans="2:4" x14ac:dyDescent="0.25">
      <c r="B130" s="2">
        <v>128</v>
      </c>
      <c r="C130" s="3" t="str">
        <f ca="1">HYPERLINK(CELL("address",PHYS6!A1), "PHYS6")</f>
        <v>PHYS6</v>
      </c>
      <c r="D130" t="s">
        <v>128</v>
      </c>
    </row>
    <row r="131" spans="2:4" x14ac:dyDescent="0.25">
      <c r="B131" s="2">
        <v>129</v>
      </c>
      <c r="C131" s="3" t="str">
        <f ca="1">HYPERLINK(CELL("address",'AGE4'!A1), "AGE4")</f>
        <v>AGE4</v>
      </c>
      <c r="D131" t="s">
        <v>129</v>
      </c>
    </row>
    <row r="132" spans="2:4" x14ac:dyDescent="0.25">
      <c r="B132" s="2">
        <v>130</v>
      </c>
      <c r="C132" s="3" t="str">
        <f ca="1">HYPERLINK(CELL("address",'AGE7'!A1), "AGE7")</f>
        <v>AGE7</v>
      </c>
      <c r="D132" t="s">
        <v>130</v>
      </c>
    </row>
    <row r="133" spans="2:4" x14ac:dyDescent="0.25">
      <c r="B133" s="2">
        <v>131</v>
      </c>
      <c r="C133" s="3" t="str">
        <f ca="1">HYPERLINK(CELL("address",RACETH!A1), "RACETH")</f>
        <v>RACETH</v>
      </c>
      <c r="D133" t="s">
        <v>131</v>
      </c>
    </row>
    <row r="134" spans="2:4" x14ac:dyDescent="0.25">
      <c r="B134" s="2">
        <v>132</v>
      </c>
      <c r="C134" s="3" t="str">
        <f ca="1">HYPERLINK(CELL("address",RACE_R2!A1), "RACE_R2")</f>
        <v>RACE_R2</v>
      </c>
      <c r="D134" t="s">
        <v>132</v>
      </c>
    </row>
    <row r="135" spans="2:4" x14ac:dyDescent="0.25">
      <c r="B135" s="2">
        <v>133</v>
      </c>
      <c r="C135" s="3" t="str">
        <f ca="1">HYPERLINK(CELL("address",HHINCOME!A1), "HHINCOME")</f>
        <v>HHINCOME</v>
      </c>
      <c r="D135" t="s">
        <v>133</v>
      </c>
    </row>
    <row r="136" spans="2:4" x14ac:dyDescent="0.25">
      <c r="B136" s="2">
        <v>134</v>
      </c>
      <c r="C136" s="3" t="str">
        <f ca="1">HYPERLINK(CELL("address",EDUCATION!A1), "EDUCATION")</f>
        <v>EDUCATION</v>
      </c>
      <c r="D136" t="s">
        <v>134</v>
      </c>
    </row>
    <row r="137" spans="2:4" x14ac:dyDescent="0.25">
      <c r="B137" s="2">
        <v>135</v>
      </c>
      <c r="C137" s="3" t="str">
        <f ca="1">HYPERLINK(CELL("address",EDUC4!A1), "EDUC4")</f>
        <v>EDUC4</v>
      </c>
      <c r="D137" t="s">
        <v>135</v>
      </c>
    </row>
    <row r="138" spans="2:4" x14ac:dyDescent="0.25">
      <c r="B138" s="2">
        <v>136</v>
      </c>
      <c r="C138" s="3" t="str">
        <f ca="1">HYPERLINK(CELL("address",P_OCCUPY2!A1), "P_OCCUPY2")</f>
        <v>P_OCCUPY2</v>
      </c>
      <c r="D138" t="s">
        <v>136</v>
      </c>
    </row>
    <row r="139" spans="2:4" x14ac:dyDescent="0.25">
      <c r="B139" s="2">
        <v>137</v>
      </c>
      <c r="C139" s="3" t="str">
        <f ca="1">HYPERLINK(CELL("address",MARITAL!A1), "MARITAL")</f>
        <v>MARITAL</v>
      </c>
      <c r="D139" t="s">
        <v>137</v>
      </c>
    </row>
    <row r="140" spans="2:4" x14ac:dyDescent="0.25">
      <c r="B140" s="2">
        <v>138</v>
      </c>
      <c r="C140" s="3" t="str">
        <f ca="1">HYPERLINK(CELL("address",LGBT!A1), "LGBT")</f>
        <v>LGBT</v>
      </c>
      <c r="D140" t="s">
        <v>138</v>
      </c>
    </row>
    <row r="141" spans="2:4" x14ac:dyDescent="0.25">
      <c r="B141" s="2">
        <v>139</v>
      </c>
      <c r="C141" s="3" t="str">
        <f ca="1">HYPERLINK(CELL("address",HHSIZE1!A1), "HHSIZE1")</f>
        <v>HHSIZE1</v>
      </c>
      <c r="D141" t="s">
        <v>139</v>
      </c>
    </row>
    <row r="142" spans="2:4" x14ac:dyDescent="0.25">
      <c r="B142" s="2">
        <v>140</v>
      </c>
      <c r="C142" s="3" t="str">
        <f ca="1">HYPERLINK(CELL("address",HH01S!A1), "HH01S")</f>
        <v>HH01S</v>
      </c>
      <c r="D142" t="s">
        <v>140</v>
      </c>
    </row>
    <row r="143" spans="2:4" x14ac:dyDescent="0.25">
      <c r="B143" s="2">
        <v>141</v>
      </c>
      <c r="C143" s="3" t="str">
        <f ca="1">HYPERLINK(CELL("address",HH25S!A1), "HH25S")</f>
        <v>HH25S</v>
      </c>
      <c r="D143" t="s">
        <v>141</v>
      </c>
    </row>
    <row r="144" spans="2:4" x14ac:dyDescent="0.25">
      <c r="B144" s="2">
        <v>142</v>
      </c>
      <c r="C144" s="3" t="str">
        <f ca="1">HYPERLINK(CELL("address",HH612S!A1), "HH612S")</f>
        <v>HH612S</v>
      </c>
      <c r="D144" t="s">
        <v>142</v>
      </c>
    </row>
    <row r="145" spans="2:4" x14ac:dyDescent="0.25">
      <c r="B145" s="2">
        <v>143</v>
      </c>
      <c r="C145" s="3" t="str">
        <f ca="1">HYPERLINK(CELL("address",HH1317S!A1), "HH1317S")</f>
        <v>HH1317S</v>
      </c>
      <c r="D145" t="s">
        <v>143</v>
      </c>
    </row>
    <row r="146" spans="2:4" x14ac:dyDescent="0.25">
      <c r="B146" s="2">
        <v>144</v>
      </c>
      <c r="C146" s="3" t="str">
        <f ca="1">HYPERLINK(CELL("address",HH18OVS!A1), "HH18OVS")</f>
        <v>HH18OVS</v>
      </c>
      <c r="D146" t="s">
        <v>144</v>
      </c>
    </row>
    <row r="147" spans="2:4" x14ac:dyDescent="0.25">
      <c r="B147" s="2">
        <v>145</v>
      </c>
      <c r="C147" s="3" t="str">
        <f ca="1">HYPERLINK(CELL("address",REGION4!A1), "REGION4")</f>
        <v>REGION4</v>
      </c>
      <c r="D147" t="s">
        <v>145</v>
      </c>
    </row>
    <row r="148" spans="2:4" x14ac:dyDescent="0.25">
      <c r="B148" s="2">
        <v>146</v>
      </c>
      <c r="C148" s="3" t="str">
        <f ca="1">HYPERLINK(CELL("address",REGION9!A1), "REGION9")</f>
        <v>REGION9</v>
      </c>
      <c r="D148" t="s">
        <v>146</v>
      </c>
    </row>
    <row r="149" spans="2:4" x14ac:dyDescent="0.25">
      <c r="B149" s="2">
        <v>147</v>
      </c>
      <c r="C149" s="3" t="str">
        <f ca="1">HYPERLINK(CELL("address",P_DENSE!A1), "P_DENSE")</f>
        <v>P_DENSE</v>
      </c>
      <c r="D149" t="s">
        <v>147</v>
      </c>
    </row>
    <row r="150" spans="2:4" x14ac:dyDescent="0.25">
      <c r="B150" s="2">
        <v>148</v>
      </c>
      <c r="C150" s="3" t="str">
        <f ca="1">HYPERLINK(CELL("address",MODE!A1), "MODE")</f>
        <v>MODE</v>
      </c>
      <c r="D150" t="s">
        <v>148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595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289</v>
      </c>
      <c r="C20" s="9" t="s">
        <v>383</v>
      </c>
      <c r="D20" s="10" t="s">
        <v>384</v>
      </c>
      <c r="E20" s="9" t="s">
        <v>355</v>
      </c>
      <c r="F20" s="4" t="s">
        <v>238</v>
      </c>
      <c r="G20" s="4" t="s">
        <v>374</v>
      </c>
      <c r="H20" s="4" t="s">
        <v>358</v>
      </c>
      <c r="I20" s="10" t="s">
        <v>238</v>
      </c>
      <c r="J20" s="9" t="s">
        <v>355</v>
      </c>
      <c r="K20" s="4" t="s">
        <v>238</v>
      </c>
      <c r="L20" s="4" t="s">
        <v>374</v>
      </c>
      <c r="M20" s="4" t="s">
        <v>233</v>
      </c>
      <c r="N20" s="4" t="s">
        <v>325</v>
      </c>
      <c r="O20" s="4" t="s">
        <v>284</v>
      </c>
      <c r="P20" s="4" t="s">
        <v>308</v>
      </c>
      <c r="Q20" s="4" t="s">
        <v>476</v>
      </c>
      <c r="R20" s="10" t="s">
        <v>288</v>
      </c>
      <c r="S20" s="9" t="s">
        <v>338</v>
      </c>
      <c r="T20" s="4" t="s">
        <v>374</v>
      </c>
      <c r="U20" s="10" t="s">
        <v>289</v>
      </c>
    </row>
    <row r="21" spans="1:21" x14ac:dyDescent="0.25">
      <c r="A21" s="4"/>
      <c r="B21" s="9" t="s">
        <v>596</v>
      </c>
      <c r="C21" s="9" t="s">
        <v>424</v>
      </c>
      <c r="D21" s="10" t="s">
        <v>597</v>
      </c>
      <c r="E21" s="9" t="s">
        <v>598</v>
      </c>
      <c r="F21" s="4" t="s">
        <v>272</v>
      </c>
      <c r="G21" s="4" t="s">
        <v>380</v>
      </c>
      <c r="H21" s="4" t="s">
        <v>594</v>
      </c>
      <c r="I21" s="10" t="s">
        <v>270</v>
      </c>
      <c r="J21" s="9" t="s">
        <v>598</v>
      </c>
      <c r="K21" s="4" t="s">
        <v>272</v>
      </c>
      <c r="L21" s="4" t="s">
        <v>380</v>
      </c>
      <c r="M21" s="4" t="s">
        <v>316</v>
      </c>
      <c r="N21" s="4" t="s">
        <v>246</v>
      </c>
      <c r="O21" s="4" t="s">
        <v>209</v>
      </c>
      <c r="P21" s="4" t="s">
        <v>321</v>
      </c>
      <c r="Q21" s="4" t="s">
        <v>244</v>
      </c>
      <c r="R21" s="10" t="s">
        <v>301</v>
      </c>
      <c r="S21" s="9" t="s">
        <v>419</v>
      </c>
      <c r="T21" s="4" t="s">
        <v>504</v>
      </c>
      <c r="U21" s="10" t="s">
        <v>336</v>
      </c>
    </row>
    <row r="22" spans="1:21" x14ac:dyDescent="0.25">
      <c r="A22" s="4"/>
      <c r="B22" s="9" t="s">
        <v>174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599</v>
      </c>
      <c r="L22" s="4" t="s">
        <v>250</v>
      </c>
      <c r="M22" s="4" t="s">
        <v>250</v>
      </c>
      <c r="N22" s="4" t="s">
        <v>250</v>
      </c>
      <c r="O22" s="4" t="s">
        <v>166</v>
      </c>
      <c r="P22" s="4" t="s">
        <v>172</v>
      </c>
      <c r="Q22" s="4" t="s">
        <v>580</v>
      </c>
      <c r="R22" s="10" t="s">
        <v>250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514</v>
      </c>
      <c r="B23" s="9" t="s">
        <v>600</v>
      </c>
      <c r="C23" s="9" t="s">
        <v>601</v>
      </c>
      <c r="D23" s="10" t="s">
        <v>444</v>
      </c>
      <c r="E23" s="9" t="s">
        <v>602</v>
      </c>
      <c r="F23" s="4" t="s">
        <v>520</v>
      </c>
      <c r="G23" s="4" t="s">
        <v>603</v>
      </c>
      <c r="H23" s="4" t="s">
        <v>543</v>
      </c>
      <c r="I23" s="10" t="s">
        <v>520</v>
      </c>
      <c r="J23" s="9" t="s">
        <v>602</v>
      </c>
      <c r="K23" s="4" t="s">
        <v>520</v>
      </c>
      <c r="L23" s="4" t="s">
        <v>603</v>
      </c>
      <c r="M23" s="4" t="s">
        <v>518</v>
      </c>
      <c r="N23" s="4" t="s">
        <v>439</v>
      </c>
      <c r="O23" s="4" t="s">
        <v>439</v>
      </c>
      <c r="P23" s="4" t="s">
        <v>604</v>
      </c>
      <c r="Q23" s="4" t="s">
        <v>252</v>
      </c>
      <c r="R23" s="10" t="s">
        <v>523</v>
      </c>
      <c r="S23" s="9" t="s">
        <v>257</v>
      </c>
      <c r="T23" s="4" t="s">
        <v>603</v>
      </c>
      <c r="U23" s="10" t="s">
        <v>605</v>
      </c>
    </row>
    <row r="24" spans="1:21" x14ac:dyDescent="0.25">
      <c r="A24" s="4"/>
      <c r="B24" s="9" t="s">
        <v>606</v>
      </c>
      <c r="C24" s="9" t="s">
        <v>607</v>
      </c>
      <c r="D24" s="10" t="s">
        <v>608</v>
      </c>
      <c r="E24" s="9" t="s">
        <v>609</v>
      </c>
      <c r="F24" s="4" t="s">
        <v>610</v>
      </c>
      <c r="G24" s="4" t="s">
        <v>611</v>
      </c>
      <c r="H24" s="4" t="s">
        <v>248</v>
      </c>
      <c r="I24" s="10" t="s">
        <v>380</v>
      </c>
      <c r="J24" s="9" t="s">
        <v>609</v>
      </c>
      <c r="K24" s="4" t="s">
        <v>610</v>
      </c>
      <c r="L24" s="4" t="s">
        <v>611</v>
      </c>
      <c r="M24" s="4" t="s">
        <v>301</v>
      </c>
      <c r="N24" s="4" t="s">
        <v>207</v>
      </c>
      <c r="O24" s="4" t="s">
        <v>408</v>
      </c>
      <c r="P24" s="4" t="s">
        <v>226</v>
      </c>
      <c r="Q24" s="4" t="s">
        <v>247</v>
      </c>
      <c r="R24" s="10" t="s">
        <v>407</v>
      </c>
      <c r="S24" s="9" t="s">
        <v>612</v>
      </c>
      <c r="T24" s="4" t="s">
        <v>613</v>
      </c>
      <c r="U24" s="10" t="s">
        <v>614</v>
      </c>
    </row>
    <row r="25" spans="1:21" x14ac:dyDescent="0.25">
      <c r="A25" s="4"/>
      <c r="B25" s="9" t="s">
        <v>615</v>
      </c>
      <c r="C25" s="9" t="s">
        <v>159</v>
      </c>
      <c r="D25" s="10" t="s">
        <v>158</v>
      </c>
      <c r="E25" s="9" t="s">
        <v>616</v>
      </c>
      <c r="F25" s="4" t="s">
        <v>493</v>
      </c>
      <c r="G25" s="4" t="s">
        <v>163</v>
      </c>
      <c r="H25" s="4" t="s">
        <v>617</v>
      </c>
      <c r="I25" s="10" t="s">
        <v>493</v>
      </c>
      <c r="J25" s="9" t="s">
        <v>618</v>
      </c>
      <c r="K25" s="4" t="s">
        <v>619</v>
      </c>
      <c r="L25" s="4" t="s">
        <v>459</v>
      </c>
      <c r="M25" s="4" t="s">
        <v>620</v>
      </c>
      <c r="N25" s="4" t="s">
        <v>621</v>
      </c>
      <c r="O25" s="4" t="s">
        <v>622</v>
      </c>
      <c r="P25" s="4" t="s">
        <v>623</v>
      </c>
      <c r="Q25" s="4" t="s">
        <v>624</v>
      </c>
      <c r="R25" s="10" t="s">
        <v>459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308</v>
      </c>
      <c r="G26" s="4" t="s">
        <v>310</v>
      </c>
      <c r="H26" s="4" t="s">
        <v>473</v>
      </c>
      <c r="I26" s="10" t="s">
        <v>309</v>
      </c>
      <c r="J26" s="9" t="s">
        <v>310</v>
      </c>
      <c r="K26" s="4" t="s">
        <v>308</v>
      </c>
      <c r="L26" s="4" t="s">
        <v>310</v>
      </c>
      <c r="M26" s="4" t="s">
        <v>237</v>
      </c>
      <c r="N26" s="4" t="s">
        <v>354</v>
      </c>
      <c r="O26" s="4" t="s">
        <v>237</v>
      </c>
      <c r="P26" s="4" t="s">
        <v>237</v>
      </c>
      <c r="Q26" s="4" t="s">
        <v>237</v>
      </c>
      <c r="R26" s="10" t="s">
        <v>473</v>
      </c>
      <c r="S26" s="9" t="s">
        <v>308</v>
      </c>
      <c r="T26" s="4" t="s">
        <v>310</v>
      </c>
      <c r="U26" s="10" t="s">
        <v>310</v>
      </c>
    </row>
    <row r="27" spans="1:21" x14ac:dyDescent="0.25">
      <c r="A27" s="4"/>
      <c r="B27" s="9" t="s">
        <v>348</v>
      </c>
      <c r="C27" s="9" t="s">
        <v>271</v>
      </c>
      <c r="D27" s="10" t="s">
        <v>273</v>
      </c>
      <c r="E27" s="9" t="s">
        <v>227</v>
      </c>
      <c r="F27" s="4" t="s">
        <v>247</v>
      </c>
      <c r="G27" s="4" t="s">
        <v>315</v>
      </c>
      <c r="H27" s="4" t="s">
        <v>270</v>
      </c>
      <c r="I27" s="10" t="s">
        <v>246</v>
      </c>
      <c r="J27" s="9" t="s">
        <v>227</v>
      </c>
      <c r="K27" s="4" t="s">
        <v>247</v>
      </c>
      <c r="L27" s="4" t="s">
        <v>315</v>
      </c>
      <c r="M27" s="4" t="s">
        <v>245</v>
      </c>
      <c r="N27" s="4" t="s">
        <v>247</v>
      </c>
      <c r="O27" s="4" t="s">
        <v>245</v>
      </c>
      <c r="P27" s="4" t="s">
        <v>245</v>
      </c>
      <c r="Q27" s="4" t="s">
        <v>245</v>
      </c>
      <c r="R27" s="10" t="s">
        <v>315</v>
      </c>
      <c r="S27" s="9" t="s">
        <v>315</v>
      </c>
      <c r="T27" s="4" t="s">
        <v>366</v>
      </c>
      <c r="U27" s="10" t="s">
        <v>315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237</v>
      </c>
      <c r="D29" s="10" t="s">
        <v>310</v>
      </c>
      <c r="E29" s="9" t="s">
        <v>310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310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301</v>
      </c>
      <c r="C30" s="9" t="s">
        <v>244</v>
      </c>
      <c r="D30" s="10" t="s">
        <v>210</v>
      </c>
      <c r="E30" s="9" t="s">
        <v>227</v>
      </c>
      <c r="F30" s="4" t="s">
        <v>315</v>
      </c>
      <c r="G30" s="4" t="s">
        <v>316</v>
      </c>
      <c r="H30" s="4" t="s">
        <v>245</v>
      </c>
      <c r="I30" s="10" t="s">
        <v>245</v>
      </c>
      <c r="J30" s="9" t="s">
        <v>227</v>
      </c>
      <c r="K30" s="4" t="s">
        <v>315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321</v>
      </c>
      <c r="T30" s="4" t="s">
        <v>270</v>
      </c>
      <c r="U30" s="10" t="s">
        <v>270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19" priority="13">
      <formula>$B$18&gt;0</formula>
    </cfRule>
  </conditionalFormatting>
  <conditionalFormatting sqref="A22:U22">
    <cfRule type="expression" dxfId="1818" priority="12">
      <formula>A22&lt;&gt;""</formula>
    </cfRule>
  </conditionalFormatting>
  <conditionalFormatting sqref="A25:U25">
    <cfRule type="expression" dxfId="1817" priority="11">
      <formula>A25&lt;&gt;""</formula>
    </cfRule>
  </conditionalFormatting>
  <conditionalFormatting sqref="A28:U28">
    <cfRule type="expression" dxfId="1816" priority="10">
      <formula>A28&lt;&gt;""</formula>
    </cfRule>
  </conditionalFormatting>
  <conditionalFormatting sqref="A31:U31">
    <cfRule type="expression" dxfId="1815" priority="9">
      <formula>A31&lt;&gt;""</formula>
    </cfRule>
  </conditionalFormatting>
  <conditionalFormatting sqref="A34:U34">
    <cfRule type="expression" dxfId="1814" priority="8">
      <formula>A34&lt;&gt;""</formula>
    </cfRule>
  </conditionalFormatting>
  <conditionalFormatting sqref="A37:U37">
    <cfRule type="expression" dxfId="1813" priority="7">
      <formula>A37&lt;&gt;""</formula>
    </cfRule>
  </conditionalFormatting>
  <conditionalFormatting sqref="A40:U40">
    <cfRule type="expression" dxfId="1812" priority="6">
      <formula>A40&lt;&gt;""</formula>
    </cfRule>
  </conditionalFormatting>
  <conditionalFormatting sqref="A43:U43">
    <cfRule type="expression" dxfId="1811" priority="5">
      <formula>A43&lt;&gt;""</formula>
    </cfRule>
  </conditionalFormatting>
  <conditionalFormatting sqref="A46:U46">
    <cfRule type="expression" dxfId="1810" priority="4">
      <formula>A46&lt;&gt;""</formula>
    </cfRule>
  </conditionalFormatting>
  <conditionalFormatting sqref="A49:U49">
    <cfRule type="expression" dxfId="1809" priority="3">
      <formula>A49&lt;&gt;""</formula>
    </cfRule>
  </conditionalFormatting>
  <conditionalFormatting sqref="A52:U52">
    <cfRule type="expression" dxfId="1808" priority="2">
      <formula>A52&lt;&gt;""</formula>
    </cfRule>
  </conditionalFormatting>
  <conditionalFormatting sqref="A55:U55">
    <cfRule type="expression" dxfId="18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1638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1627</v>
      </c>
      <c r="B20" s="9" t="s">
        <v>473</v>
      </c>
      <c r="C20" s="9" t="s">
        <v>309</v>
      </c>
      <c r="D20" s="10" t="s">
        <v>307</v>
      </c>
      <c r="E20" s="9" t="s">
        <v>308</v>
      </c>
      <c r="F20" s="4" t="s">
        <v>239</v>
      </c>
      <c r="G20" s="4" t="s">
        <v>307</v>
      </c>
      <c r="H20" s="4" t="s">
        <v>308</v>
      </c>
      <c r="I20" s="10" t="s">
        <v>233</v>
      </c>
      <c r="J20" s="9" t="s">
        <v>308</v>
      </c>
      <c r="K20" s="4" t="s">
        <v>239</v>
      </c>
      <c r="L20" s="4" t="s">
        <v>307</v>
      </c>
      <c r="M20" s="4" t="s">
        <v>355</v>
      </c>
      <c r="N20" s="4" t="s">
        <v>325</v>
      </c>
      <c r="O20" s="4" t="s">
        <v>237</v>
      </c>
      <c r="P20" s="4" t="s">
        <v>309</v>
      </c>
      <c r="Q20" s="4" t="s">
        <v>237</v>
      </c>
      <c r="R20" s="10" t="s">
        <v>309</v>
      </c>
      <c r="S20" s="9" t="s">
        <v>473</v>
      </c>
      <c r="T20" s="4" t="s">
        <v>473</v>
      </c>
      <c r="U20" s="10" t="s">
        <v>310</v>
      </c>
    </row>
    <row r="21" spans="1:21" x14ac:dyDescent="0.25">
      <c r="A21" s="4"/>
      <c r="B21" s="9" t="s">
        <v>242</v>
      </c>
      <c r="C21" s="9" t="s">
        <v>452</v>
      </c>
      <c r="D21" s="10" t="s">
        <v>1156</v>
      </c>
      <c r="E21" s="9" t="s">
        <v>389</v>
      </c>
      <c r="F21" s="4" t="s">
        <v>226</v>
      </c>
      <c r="G21" s="4" t="s">
        <v>366</v>
      </c>
      <c r="H21" s="4" t="s">
        <v>315</v>
      </c>
      <c r="I21" s="10" t="s">
        <v>244</v>
      </c>
      <c r="J21" s="9" t="s">
        <v>389</v>
      </c>
      <c r="K21" s="4" t="s">
        <v>226</v>
      </c>
      <c r="L21" s="4" t="s">
        <v>366</v>
      </c>
      <c r="M21" s="4" t="s">
        <v>315</v>
      </c>
      <c r="N21" s="4" t="s">
        <v>246</v>
      </c>
      <c r="O21" s="4" t="s">
        <v>245</v>
      </c>
      <c r="P21" s="4" t="s">
        <v>316</v>
      </c>
      <c r="Q21" s="4" t="s">
        <v>245</v>
      </c>
      <c r="R21" s="10" t="s">
        <v>246</v>
      </c>
      <c r="S21" s="9" t="s">
        <v>270</v>
      </c>
      <c r="T21" s="4" t="s">
        <v>467</v>
      </c>
      <c r="U21" s="10" t="s">
        <v>270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1628</v>
      </c>
      <c r="B23" s="9" t="s">
        <v>289</v>
      </c>
      <c r="C23" s="9" t="s">
        <v>289</v>
      </c>
      <c r="D23" s="10" t="s">
        <v>289</v>
      </c>
      <c r="E23" s="9" t="s">
        <v>235</v>
      </c>
      <c r="F23" s="4" t="s">
        <v>359</v>
      </c>
      <c r="G23" s="4" t="s">
        <v>341</v>
      </c>
      <c r="H23" s="4" t="s">
        <v>338</v>
      </c>
      <c r="I23" s="10" t="s">
        <v>288</v>
      </c>
      <c r="J23" s="9" t="s">
        <v>235</v>
      </c>
      <c r="K23" s="4" t="s">
        <v>359</v>
      </c>
      <c r="L23" s="4" t="s">
        <v>341</v>
      </c>
      <c r="M23" s="4" t="s">
        <v>325</v>
      </c>
      <c r="N23" s="4" t="s">
        <v>354</v>
      </c>
      <c r="O23" s="4" t="s">
        <v>338</v>
      </c>
      <c r="P23" s="4" t="s">
        <v>342</v>
      </c>
      <c r="Q23" s="4" t="s">
        <v>307</v>
      </c>
      <c r="R23" s="10" t="s">
        <v>359</v>
      </c>
      <c r="S23" s="9" t="s">
        <v>356</v>
      </c>
      <c r="T23" s="4" t="s">
        <v>384</v>
      </c>
      <c r="U23" s="10" t="s">
        <v>307</v>
      </c>
    </row>
    <row r="24" spans="1:21" x14ac:dyDescent="0.25">
      <c r="A24" s="4"/>
      <c r="B24" s="9" t="s">
        <v>1639</v>
      </c>
      <c r="C24" s="9" t="s">
        <v>511</v>
      </c>
      <c r="D24" s="10" t="s">
        <v>469</v>
      </c>
      <c r="E24" s="9" t="s">
        <v>433</v>
      </c>
      <c r="F24" s="4" t="s">
        <v>407</v>
      </c>
      <c r="G24" s="4" t="s">
        <v>420</v>
      </c>
      <c r="H24" s="4" t="s">
        <v>538</v>
      </c>
      <c r="I24" s="10" t="s">
        <v>207</v>
      </c>
      <c r="J24" s="9" t="s">
        <v>433</v>
      </c>
      <c r="K24" s="4" t="s">
        <v>407</v>
      </c>
      <c r="L24" s="4" t="s">
        <v>420</v>
      </c>
      <c r="M24" s="4" t="s">
        <v>246</v>
      </c>
      <c r="N24" s="4" t="s">
        <v>247</v>
      </c>
      <c r="O24" s="4" t="s">
        <v>301</v>
      </c>
      <c r="P24" s="4" t="s">
        <v>300</v>
      </c>
      <c r="Q24" s="4" t="s">
        <v>321</v>
      </c>
      <c r="R24" s="10" t="s">
        <v>408</v>
      </c>
      <c r="S24" s="9" t="s">
        <v>529</v>
      </c>
      <c r="T24" s="4" t="s">
        <v>687</v>
      </c>
      <c r="U24" s="10" t="s">
        <v>348</v>
      </c>
    </row>
    <row r="25" spans="1:21" x14ac:dyDescent="0.25">
      <c r="A25" s="4"/>
      <c r="B25" s="9" t="s">
        <v>1640</v>
      </c>
      <c r="C25" s="9" t="s">
        <v>250</v>
      </c>
      <c r="D25" s="10" t="s">
        <v>250</v>
      </c>
      <c r="E25" s="9" t="s">
        <v>673</v>
      </c>
      <c r="F25" s="4" t="s">
        <v>160</v>
      </c>
      <c r="G25" s="4" t="s">
        <v>160</v>
      </c>
      <c r="H25" s="4" t="s">
        <v>160</v>
      </c>
      <c r="I25" s="10" t="s">
        <v>250</v>
      </c>
      <c r="J25" s="9" t="s">
        <v>1029</v>
      </c>
      <c r="K25" s="4" t="s">
        <v>165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165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1630</v>
      </c>
      <c r="B26" s="9" t="s">
        <v>444</v>
      </c>
      <c r="C26" s="9" t="s">
        <v>602</v>
      </c>
      <c r="D26" s="10" t="s">
        <v>445</v>
      </c>
      <c r="E26" s="9" t="s">
        <v>626</v>
      </c>
      <c r="F26" s="4" t="s">
        <v>848</v>
      </c>
      <c r="G26" s="4" t="s">
        <v>545</v>
      </c>
      <c r="H26" s="4" t="s">
        <v>544</v>
      </c>
      <c r="I26" s="10" t="s">
        <v>602</v>
      </c>
      <c r="J26" s="9" t="s">
        <v>626</v>
      </c>
      <c r="K26" s="4" t="s">
        <v>848</v>
      </c>
      <c r="L26" s="4" t="s">
        <v>545</v>
      </c>
      <c r="M26" s="4" t="s">
        <v>546</v>
      </c>
      <c r="N26" s="4" t="s">
        <v>439</v>
      </c>
      <c r="O26" s="4" t="s">
        <v>478</v>
      </c>
      <c r="P26" s="4" t="s">
        <v>545</v>
      </c>
      <c r="Q26" s="4" t="s">
        <v>815</v>
      </c>
      <c r="R26" s="10" t="s">
        <v>546</v>
      </c>
      <c r="S26" s="9" t="s">
        <v>480</v>
      </c>
      <c r="T26" s="4" t="s">
        <v>256</v>
      </c>
      <c r="U26" s="10" t="s">
        <v>518</v>
      </c>
    </row>
    <row r="27" spans="1:21" x14ac:dyDescent="0.25">
      <c r="A27" s="4"/>
      <c r="B27" s="9" t="s">
        <v>1641</v>
      </c>
      <c r="C27" s="9" t="s">
        <v>1642</v>
      </c>
      <c r="D27" s="10" t="s">
        <v>1643</v>
      </c>
      <c r="E27" s="9" t="s">
        <v>742</v>
      </c>
      <c r="F27" s="4" t="s">
        <v>378</v>
      </c>
      <c r="G27" s="4" t="s">
        <v>682</v>
      </c>
      <c r="H27" s="4" t="s">
        <v>275</v>
      </c>
      <c r="I27" s="10" t="s">
        <v>1156</v>
      </c>
      <c r="J27" s="9" t="s">
        <v>742</v>
      </c>
      <c r="K27" s="4" t="s">
        <v>378</v>
      </c>
      <c r="L27" s="4" t="s">
        <v>682</v>
      </c>
      <c r="M27" s="4" t="s">
        <v>207</v>
      </c>
      <c r="N27" s="4" t="s">
        <v>207</v>
      </c>
      <c r="O27" s="4" t="s">
        <v>410</v>
      </c>
      <c r="P27" s="4" t="s">
        <v>224</v>
      </c>
      <c r="Q27" s="4" t="s">
        <v>210</v>
      </c>
      <c r="R27" s="10" t="s">
        <v>556</v>
      </c>
      <c r="S27" s="9" t="s">
        <v>903</v>
      </c>
      <c r="T27" s="4" t="s">
        <v>1644</v>
      </c>
      <c r="U27" s="10" t="s">
        <v>574</v>
      </c>
    </row>
    <row r="28" spans="1:21" x14ac:dyDescent="0.25">
      <c r="A28" s="4"/>
      <c r="B28" s="9" t="s">
        <v>1636</v>
      </c>
      <c r="C28" s="9" t="s">
        <v>250</v>
      </c>
      <c r="D28" s="10" t="s">
        <v>250</v>
      </c>
      <c r="E28" s="9" t="s">
        <v>673</v>
      </c>
      <c r="F28" s="4" t="s">
        <v>1288</v>
      </c>
      <c r="G28" s="4" t="s">
        <v>1288</v>
      </c>
      <c r="H28" s="4" t="s">
        <v>1288</v>
      </c>
      <c r="I28" s="10" t="s">
        <v>673</v>
      </c>
      <c r="J28" s="9" t="s">
        <v>1343</v>
      </c>
      <c r="K28" s="4" t="s">
        <v>1045</v>
      </c>
      <c r="L28" s="4" t="s">
        <v>1045</v>
      </c>
      <c r="M28" s="4" t="s">
        <v>250</v>
      </c>
      <c r="N28" s="4" t="s">
        <v>172</v>
      </c>
      <c r="O28" s="4" t="s">
        <v>1045</v>
      </c>
      <c r="P28" s="4" t="s">
        <v>172</v>
      </c>
      <c r="Q28" s="4" t="s">
        <v>943</v>
      </c>
      <c r="R28" s="10" t="s">
        <v>1045</v>
      </c>
      <c r="S28" s="9" t="s">
        <v>413</v>
      </c>
      <c r="T28" s="4" t="s">
        <v>461</v>
      </c>
      <c r="U28" s="10" t="s">
        <v>462</v>
      </c>
    </row>
    <row r="29" spans="1:21" x14ac:dyDescent="0.25">
      <c r="A29" s="4" t="s">
        <v>319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270</v>
      </c>
      <c r="C30" s="9" t="s">
        <v>246</v>
      </c>
      <c r="D30" s="10" t="s">
        <v>315</v>
      </c>
      <c r="E30" s="9" t="s">
        <v>315</v>
      </c>
      <c r="F30" s="4" t="s">
        <v>315</v>
      </c>
      <c r="G30" s="4" t="s">
        <v>321</v>
      </c>
      <c r="H30" s="4" t="s">
        <v>245</v>
      </c>
      <c r="I30" s="10" t="s">
        <v>245</v>
      </c>
      <c r="J30" s="9" t="s">
        <v>315</v>
      </c>
      <c r="K30" s="4" t="s">
        <v>315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246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320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308</v>
      </c>
      <c r="G32" s="4" t="s">
        <v>310</v>
      </c>
      <c r="H32" s="4" t="s">
        <v>237</v>
      </c>
      <c r="I32" s="10" t="s">
        <v>237</v>
      </c>
      <c r="J32" s="9" t="s">
        <v>237</v>
      </c>
      <c r="K32" s="4" t="s">
        <v>308</v>
      </c>
      <c r="L32" s="4" t="s">
        <v>310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300</v>
      </c>
      <c r="C33" s="9" t="s">
        <v>244</v>
      </c>
      <c r="D33" s="10" t="s">
        <v>315</v>
      </c>
      <c r="E33" s="9" t="s">
        <v>321</v>
      </c>
      <c r="F33" s="4" t="s">
        <v>247</v>
      </c>
      <c r="G33" s="4" t="s">
        <v>315</v>
      </c>
      <c r="H33" s="4" t="s">
        <v>245</v>
      </c>
      <c r="I33" s="10" t="s">
        <v>245</v>
      </c>
      <c r="J33" s="9" t="s">
        <v>321</v>
      </c>
      <c r="K33" s="4" t="s">
        <v>247</v>
      </c>
      <c r="L33" s="4" t="s">
        <v>315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300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322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245</v>
      </c>
      <c r="C36" s="9" t="s">
        <v>245</v>
      </c>
      <c r="D36" s="10" t="s">
        <v>245</v>
      </c>
      <c r="E36" s="9" t="s">
        <v>245</v>
      </c>
      <c r="F36" s="4" t="s">
        <v>245</v>
      </c>
      <c r="G36" s="4" t="s">
        <v>245</v>
      </c>
      <c r="H36" s="4" t="s">
        <v>245</v>
      </c>
      <c r="I36" s="10" t="s">
        <v>245</v>
      </c>
      <c r="J36" s="9" t="s">
        <v>245</v>
      </c>
      <c r="K36" s="4" t="s">
        <v>245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245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49" priority="13">
      <formula>$B$18&gt;0</formula>
    </cfRule>
  </conditionalFormatting>
  <conditionalFormatting sqref="A22:U22">
    <cfRule type="expression" dxfId="648" priority="12">
      <formula>A22&lt;&gt;""</formula>
    </cfRule>
  </conditionalFormatting>
  <conditionalFormatting sqref="A25:U25">
    <cfRule type="expression" dxfId="647" priority="11">
      <formula>A25&lt;&gt;""</formula>
    </cfRule>
  </conditionalFormatting>
  <conditionalFormatting sqref="A28:U28">
    <cfRule type="expression" dxfId="646" priority="10">
      <formula>A28&lt;&gt;""</formula>
    </cfRule>
  </conditionalFormatting>
  <conditionalFormatting sqref="A31:U31">
    <cfRule type="expression" dxfId="645" priority="9">
      <formula>A31&lt;&gt;""</formula>
    </cfRule>
  </conditionalFormatting>
  <conditionalFormatting sqref="A34:U34">
    <cfRule type="expression" dxfId="644" priority="8">
      <formula>A34&lt;&gt;""</formula>
    </cfRule>
  </conditionalFormatting>
  <conditionalFormatting sqref="A37:U37">
    <cfRule type="expression" dxfId="643" priority="7">
      <formula>A37&lt;&gt;""</formula>
    </cfRule>
  </conditionalFormatting>
  <conditionalFormatting sqref="A40:U40">
    <cfRule type="expression" dxfId="642" priority="6">
      <formula>A40&lt;&gt;""</formula>
    </cfRule>
  </conditionalFormatting>
  <conditionalFormatting sqref="A43:U43">
    <cfRule type="expression" dxfId="641" priority="5">
      <formula>A43&lt;&gt;""</formula>
    </cfRule>
  </conditionalFormatting>
  <conditionalFormatting sqref="A46:U46">
    <cfRule type="expression" dxfId="640" priority="4">
      <formula>A46&lt;&gt;""</formula>
    </cfRule>
  </conditionalFormatting>
  <conditionalFormatting sqref="A49:U49">
    <cfRule type="expression" dxfId="639" priority="3">
      <formula>A49&lt;&gt;""</formula>
    </cfRule>
  </conditionalFormatting>
  <conditionalFormatting sqref="A52:U52">
    <cfRule type="expression" dxfId="638" priority="2">
      <formula>A52&lt;&gt;""</formula>
    </cfRule>
  </conditionalFormatting>
  <conditionalFormatting sqref="A55:U55">
    <cfRule type="expression" dxfId="63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1645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628</v>
      </c>
      <c r="C20" s="9" t="s">
        <v>627</v>
      </c>
      <c r="D20" s="10" t="s">
        <v>628</v>
      </c>
      <c r="E20" s="9" t="s">
        <v>628</v>
      </c>
      <c r="F20" s="4" t="s">
        <v>521</v>
      </c>
      <c r="G20" s="4" t="s">
        <v>627</v>
      </c>
      <c r="H20" s="4" t="s">
        <v>604</v>
      </c>
      <c r="I20" s="10" t="s">
        <v>628</v>
      </c>
      <c r="J20" s="9" t="s">
        <v>628</v>
      </c>
      <c r="K20" s="4" t="s">
        <v>521</v>
      </c>
      <c r="L20" s="4" t="s">
        <v>627</v>
      </c>
      <c r="M20" s="4" t="s">
        <v>663</v>
      </c>
      <c r="N20" s="4" t="s">
        <v>663</v>
      </c>
      <c r="O20" s="4" t="s">
        <v>604</v>
      </c>
      <c r="P20" s="4" t="s">
        <v>663</v>
      </c>
      <c r="Q20" s="4" t="s">
        <v>683</v>
      </c>
      <c r="R20" s="10" t="s">
        <v>627</v>
      </c>
      <c r="S20" s="9" t="s">
        <v>815</v>
      </c>
      <c r="T20" s="4" t="s">
        <v>628</v>
      </c>
      <c r="U20" s="10" t="s">
        <v>604</v>
      </c>
    </row>
    <row r="21" spans="1:21" x14ac:dyDescent="0.25">
      <c r="A21" s="4"/>
      <c r="B21" s="9" t="s">
        <v>1646</v>
      </c>
      <c r="C21" s="9" t="s">
        <v>1069</v>
      </c>
      <c r="D21" s="10" t="s">
        <v>1647</v>
      </c>
      <c r="E21" s="9" t="s">
        <v>1648</v>
      </c>
      <c r="F21" s="4" t="s">
        <v>852</v>
      </c>
      <c r="G21" s="4" t="s">
        <v>1466</v>
      </c>
      <c r="H21" s="4" t="s">
        <v>331</v>
      </c>
      <c r="I21" s="10" t="s">
        <v>635</v>
      </c>
      <c r="J21" s="9" t="s">
        <v>1648</v>
      </c>
      <c r="K21" s="4" t="s">
        <v>852</v>
      </c>
      <c r="L21" s="4" t="s">
        <v>1466</v>
      </c>
      <c r="M21" s="4" t="s">
        <v>223</v>
      </c>
      <c r="N21" s="4" t="s">
        <v>224</v>
      </c>
      <c r="O21" s="4" t="s">
        <v>569</v>
      </c>
      <c r="P21" s="4" t="s">
        <v>226</v>
      </c>
      <c r="Q21" s="4" t="s">
        <v>210</v>
      </c>
      <c r="R21" s="10" t="s">
        <v>336</v>
      </c>
      <c r="S21" s="9" t="s">
        <v>902</v>
      </c>
      <c r="T21" s="4" t="s">
        <v>1649</v>
      </c>
      <c r="U21" s="10" t="s">
        <v>1426</v>
      </c>
    </row>
    <row r="22" spans="1:21" x14ac:dyDescent="0.25">
      <c r="A22" s="4"/>
      <c r="B22" s="9" t="s">
        <v>1650</v>
      </c>
      <c r="C22" s="9" t="s">
        <v>250</v>
      </c>
      <c r="D22" s="10" t="s">
        <v>250</v>
      </c>
      <c r="E22" s="9" t="s">
        <v>250</v>
      </c>
      <c r="F22" s="4" t="s">
        <v>369</v>
      </c>
      <c r="G22" s="4" t="s">
        <v>161</v>
      </c>
      <c r="H22" s="4" t="s">
        <v>161</v>
      </c>
      <c r="I22" s="10" t="s">
        <v>250</v>
      </c>
      <c r="J22" s="9" t="s">
        <v>1651</v>
      </c>
      <c r="K22" s="4" t="s">
        <v>1652</v>
      </c>
      <c r="L22" s="4" t="s">
        <v>1653</v>
      </c>
      <c r="M22" s="4" t="s">
        <v>280</v>
      </c>
      <c r="N22" s="4" t="s">
        <v>280</v>
      </c>
      <c r="O22" s="4" t="s">
        <v>250</v>
      </c>
      <c r="P22" s="4" t="s">
        <v>280</v>
      </c>
      <c r="Q22" s="4" t="s">
        <v>250</v>
      </c>
      <c r="R22" s="10" t="s">
        <v>250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510</v>
      </c>
      <c r="B23" s="9" t="s">
        <v>473</v>
      </c>
      <c r="C23" s="9" t="s">
        <v>309</v>
      </c>
      <c r="D23" s="10" t="s">
        <v>473</v>
      </c>
      <c r="E23" s="9" t="s">
        <v>473</v>
      </c>
      <c r="F23" s="4" t="s">
        <v>234</v>
      </c>
      <c r="G23" s="4" t="s">
        <v>309</v>
      </c>
      <c r="H23" s="4" t="s">
        <v>308</v>
      </c>
      <c r="I23" s="10" t="s">
        <v>473</v>
      </c>
      <c r="J23" s="9" t="s">
        <v>473</v>
      </c>
      <c r="K23" s="4" t="s">
        <v>234</v>
      </c>
      <c r="L23" s="4" t="s">
        <v>309</v>
      </c>
      <c r="M23" s="4" t="s">
        <v>237</v>
      </c>
      <c r="N23" s="4" t="s">
        <v>237</v>
      </c>
      <c r="O23" s="4" t="s">
        <v>308</v>
      </c>
      <c r="P23" s="4" t="s">
        <v>237</v>
      </c>
      <c r="Q23" s="4" t="s">
        <v>326</v>
      </c>
      <c r="R23" s="10" t="s">
        <v>309</v>
      </c>
      <c r="S23" s="9" t="s">
        <v>307</v>
      </c>
      <c r="T23" s="4" t="s">
        <v>473</v>
      </c>
      <c r="U23" s="10" t="s">
        <v>308</v>
      </c>
    </row>
    <row r="24" spans="1:21" x14ac:dyDescent="0.25">
      <c r="A24" s="4"/>
      <c r="B24" s="9" t="s">
        <v>471</v>
      </c>
      <c r="C24" s="9" t="s">
        <v>389</v>
      </c>
      <c r="D24" s="10" t="s">
        <v>364</v>
      </c>
      <c r="E24" s="9" t="s">
        <v>537</v>
      </c>
      <c r="F24" s="4" t="s">
        <v>209</v>
      </c>
      <c r="G24" s="4" t="s">
        <v>207</v>
      </c>
      <c r="H24" s="4" t="s">
        <v>246</v>
      </c>
      <c r="I24" s="10" t="s">
        <v>246</v>
      </c>
      <c r="J24" s="9" t="s">
        <v>537</v>
      </c>
      <c r="K24" s="4" t="s">
        <v>209</v>
      </c>
      <c r="L24" s="4" t="s">
        <v>207</v>
      </c>
      <c r="M24" s="4" t="s">
        <v>245</v>
      </c>
      <c r="N24" s="4" t="s">
        <v>245</v>
      </c>
      <c r="O24" s="4" t="s">
        <v>316</v>
      </c>
      <c r="P24" s="4" t="s">
        <v>245</v>
      </c>
      <c r="Q24" s="4" t="s">
        <v>316</v>
      </c>
      <c r="R24" s="10" t="s">
        <v>315</v>
      </c>
      <c r="S24" s="9" t="s">
        <v>210</v>
      </c>
      <c r="T24" s="4" t="s">
        <v>635</v>
      </c>
      <c r="U24" s="10" t="s">
        <v>227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36" priority="13">
      <formula>$B$18&gt;0</formula>
    </cfRule>
  </conditionalFormatting>
  <conditionalFormatting sqref="A22:U22">
    <cfRule type="expression" dxfId="635" priority="12">
      <formula>A22&lt;&gt;""</formula>
    </cfRule>
  </conditionalFormatting>
  <conditionalFormatting sqref="A25:U25">
    <cfRule type="expression" dxfId="634" priority="11">
      <formula>A25&lt;&gt;""</formula>
    </cfRule>
  </conditionalFormatting>
  <conditionalFormatting sqref="A28:U28">
    <cfRule type="expression" dxfId="633" priority="10">
      <formula>A28&lt;&gt;""</formula>
    </cfRule>
  </conditionalFormatting>
  <conditionalFormatting sqref="A31:U31">
    <cfRule type="expression" dxfId="632" priority="9">
      <formula>A31&lt;&gt;""</formula>
    </cfRule>
  </conditionalFormatting>
  <conditionalFormatting sqref="A34:U34">
    <cfRule type="expression" dxfId="631" priority="8">
      <formula>A34&lt;&gt;""</formula>
    </cfRule>
  </conditionalFormatting>
  <conditionalFormatting sqref="A37:U37">
    <cfRule type="expression" dxfId="630" priority="7">
      <formula>A37&lt;&gt;""</formula>
    </cfRule>
  </conditionalFormatting>
  <conditionalFormatting sqref="A40:U40">
    <cfRule type="expression" dxfId="629" priority="6">
      <formula>A40&lt;&gt;""</formula>
    </cfRule>
  </conditionalFormatting>
  <conditionalFormatting sqref="A43:U43">
    <cfRule type="expression" dxfId="628" priority="5">
      <formula>A43&lt;&gt;""</formula>
    </cfRule>
  </conditionalFormatting>
  <conditionalFormatting sqref="A46:U46">
    <cfRule type="expression" dxfId="627" priority="4">
      <formula>A46&lt;&gt;""</formula>
    </cfRule>
  </conditionalFormatting>
  <conditionalFormatting sqref="A49:U49">
    <cfRule type="expression" dxfId="626" priority="3">
      <formula>A49&lt;&gt;""</formula>
    </cfRule>
  </conditionalFormatting>
  <conditionalFormatting sqref="A52:U52">
    <cfRule type="expression" dxfId="625" priority="2">
      <formula>A52&lt;&gt;""</formula>
    </cfRule>
  </conditionalFormatting>
  <conditionalFormatting sqref="A55:U55">
    <cfRule type="expression" dxfId="62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1654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815</v>
      </c>
      <c r="C20" s="9" t="s">
        <v>628</v>
      </c>
      <c r="D20" s="10" t="s">
        <v>521</v>
      </c>
      <c r="E20" s="9" t="s">
        <v>815</v>
      </c>
      <c r="F20" s="4" t="s">
        <v>521</v>
      </c>
      <c r="G20" s="4" t="s">
        <v>521</v>
      </c>
      <c r="H20" s="4" t="s">
        <v>815</v>
      </c>
      <c r="I20" s="10" t="s">
        <v>628</v>
      </c>
      <c r="J20" s="9" t="s">
        <v>815</v>
      </c>
      <c r="K20" s="4" t="s">
        <v>521</v>
      </c>
      <c r="L20" s="4" t="s">
        <v>521</v>
      </c>
      <c r="M20" s="4" t="s">
        <v>518</v>
      </c>
      <c r="N20" s="4" t="s">
        <v>516</v>
      </c>
      <c r="O20" s="4" t="s">
        <v>604</v>
      </c>
      <c r="P20" s="4" t="s">
        <v>518</v>
      </c>
      <c r="Q20" s="4" t="s">
        <v>683</v>
      </c>
      <c r="R20" s="10" t="s">
        <v>627</v>
      </c>
      <c r="S20" s="9" t="s">
        <v>521</v>
      </c>
      <c r="T20" s="4" t="s">
        <v>521</v>
      </c>
      <c r="U20" s="10" t="s">
        <v>815</v>
      </c>
    </row>
    <row r="21" spans="1:21" x14ac:dyDescent="0.25">
      <c r="A21" s="4"/>
      <c r="B21" s="9" t="s">
        <v>1655</v>
      </c>
      <c r="C21" s="9" t="s">
        <v>1656</v>
      </c>
      <c r="D21" s="10" t="s">
        <v>1657</v>
      </c>
      <c r="E21" s="9" t="s">
        <v>1576</v>
      </c>
      <c r="F21" s="4" t="s">
        <v>390</v>
      </c>
      <c r="G21" s="4" t="s">
        <v>1367</v>
      </c>
      <c r="H21" s="4" t="s">
        <v>266</v>
      </c>
      <c r="I21" s="10" t="s">
        <v>635</v>
      </c>
      <c r="J21" s="9" t="s">
        <v>1576</v>
      </c>
      <c r="K21" s="4" t="s">
        <v>390</v>
      </c>
      <c r="L21" s="4" t="s">
        <v>1367</v>
      </c>
      <c r="M21" s="4" t="s">
        <v>301</v>
      </c>
      <c r="N21" s="4" t="s">
        <v>223</v>
      </c>
      <c r="O21" s="4" t="s">
        <v>569</v>
      </c>
      <c r="P21" s="4" t="s">
        <v>409</v>
      </c>
      <c r="Q21" s="4" t="s">
        <v>210</v>
      </c>
      <c r="R21" s="10" t="s">
        <v>1223</v>
      </c>
      <c r="S21" s="9" t="s">
        <v>506</v>
      </c>
      <c r="T21" s="4" t="s">
        <v>1658</v>
      </c>
      <c r="U21" s="10" t="s">
        <v>1298</v>
      </c>
    </row>
    <row r="22" spans="1:21" x14ac:dyDescent="0.25">
      <c r="A22" s="4"/>
      <c r="B22" s="9" t="s">
        <v>170</v>
      </c>
      <c r="C22" s="9" t="s">
        <v>159</v>
      </c>
      <c r="D22" s="10" t="s">
        <v>158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170</v>
      </c>
      <c r="L22" s="4" t="s">
        <v>250</v>
      </c>
      <c r="M22" s="4" t="s">
        <v>250</v>
      </c>
      <c r="N22" s="4" t="s">
        <v>250</v>
      </c>
      <c r="O22" s="4" t="s">
        <v>166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510</v>
      </c>
      <c r="B23" s="9" t="s">
        <v>307</v>
      </c>
      <c r="C23" s="9" t="s">
        <v>473</v>
      </c>
      <c r="D23" s="10" t="s">
        <v>234</v>
      </c>
      <c r="E23" s="9" t="s">
        <v>307</v>
      </c>
      <c r="F23" s="4" t="s">
        <v>234</v>
      </c>
      <c r="G23" s="4" t="s">
        <v>234</v>
      </c>
      <c r="H23" s="4" t="s">
        <v>307</v>
      </c>
      <c r="I23" s="10" t="s">
        <v>473</v>
      </c>
      <c r="J23" s="9" t="s">
        <v>307</v>
      </c>
      <c r="K23" s="4" t="s">
        <v>234</v>
      </c>
      <c r="L23" s="4" t="s">
        <v>234</v>
      </c>
      <c r="M23" s="4" t="s">
        <v>233</v>
      </c>
      <c r="N23" s="4" t="s">
        <v>325</v>
      </c>
      <c r="O23" s="4" t="s">
        <v>308</v>
      </c>
      <c r="P23" s="4" t="s">
        <v>233</v>
      </c>
      <c r="Q23" s="4" t="s">
        <v>326</v>
      </c>
      <c r="R23" s="10" t="s">
        <v>309</v>
      </c>
      <c r="S23" s="9" t="s">
        <v>234</v>
      </c>
      <c r="T23" s="4" t="s">
        <v>234</v>
      </c>
      <c r="U23" s="10" t="s">
        <v>307</v>
      </c>
    </row>
    <row r="24" spans="1:21" x14ac:dyDescent="0.25">
      <c r="A24" s="4"/>
      <c r="B24" s="9" t="s">
        <v>785</v>
      </c>
      <c r="C24" s="9" t="s">
        <v>350</v>
      </c>
      <c r="D24" s="10" t="s">
        <v>407</v>
      </c>
      <c r="E24" s="9" t="s">
        <v>212</v>
      </c>
      <c r="F24" s="4" t="s">
        <v>206</v>
      </c>
      <c r="G24" s="4" t="s">
        <v>409</v>
      </c>
      <c r="H24" s="4" t="s">
        <v>270</v>
      </c>
      <c r="I24" s="10" t="s">
        <v>315</v>
      </c>
      <c r="J24" s="9" t="s">
        <v>212</v>
      </c>
      <c r="K24" s="4" t="s">
        <v>206</v>
      </c>
      <c r="L24" s="4" t="s">
        <v>409</v>
      </c>
      <c r="M24" s="4" t="s">
        <v>316</v>
      </c>
      <c r="N24" s="4" t="s">
        <v>246</v>
      </c>
      <c r="O24" s="4" t="s">
        <v>316</v>
      </c>
      <c r="P24" s="4" t="s">
        <v>246</v>
      </c>
      <c r="Q24" s="4" t="s">
        <v>316</v>
      </c>
      <c r="R24" s="10" t="s">
        <v>315</v>
      </c>
      <c r="S24" s="9" t="s">
        <v>227</v>
      </c>
      <c r="T24" s="4" t="s">
        <v>228</v>
      </c>
      <c r="U24" s="10" t="s">
        <v>348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23" priority="13">
      <formula>$B$18&gt;0</formula>
    </cfRule>
  </conditionalFormatting>
  <conditionalFormatting sqref="A22:U22">
    <cfRule type="expression" dxfId="622" priority="12">
      <formula>A22&lt;&gt;""</formula>
    </cfRule>
  </conditionalFormatting>
  <conditionalFormatting sqref="A25:U25">
    <cfRule type="expression" dxfId="621" priority="11">
      <formula>A25&lt;&gt;""</formula>
    </cfRule>
  </conditionalFormatting>
  <conditionalFormatting sqref="A28:U28">
    <cfRule type="expression" dxfId="620" priority="10">
      <formula>A28&lt;&gt;""</formula>
    </cfRule>
  </conditionalFormatting>
  <conditionalFormatting sqref="A31:U31">
    <cfRule type="expression" dxfId="619" priority="9">
      <formula>A31&lt;&gt;""</formula>
    </cfRule>
  </conditionalFormatting>
  <conditionalFormatting sqref="A34:U34">
    <cfRule type="expression" dxfId="618" priority="8">
      <formula>A34&lt;&gt;""</formula>
    </cfRule>
  </conditionalFormatting>
  <conditionalFormatting sqref="A37:U37">
    <cfRule type="expression" dxfId="617" priority="7">
      <formula>A37&lt;&gt;""</formula>
    </cfRule>
  </conditionalFormatting>
  <conditionalFormatting sqref="A40:U40">
    <cfRule type="expression" dxfId="616" priority="6">
      <formula>A40&lt;&gt;""</formula>
    </cfRule>
  </conditionalFormatting>
  <conditionalFormatting sqref="A43:U43">
    <cfRule type="expression" dxfId="615" priority="5">
      <formula>A43&lt;&gt;""</formula>
    </cfRule>
  </conditionalFormatting>
  <conditionalFormatting sqref="A46:U46">
    <cfRule type="expression" dxfId="614" priority="4">
      <formula>A46&lt;&gt;""</formula>
    </cfRule>
  </conditionalFormatting>
  <conditionalFormatting sqref="A49:U49">
    <cfRule type="expression" dxfId="613" priority="3">
      <formula>A49&lt;&gt;""</formula>
    </cfRule>
  </conditionalFormatting>
  <conditionalFormatting sqref="A52:U52">
    <cfRule type="expression" dxfId="612" priority="2">
      <formula>A52&lt;&gt;""</formula>
    </cfRule>
  </conditionalFormatting>
  <conditionalFormatting sqref="A55:U55">
    <cfRule type="expression" dxfId="61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1659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628</v>
      </c>
      <c r="C20" s="9" t="s">
        <v>628</v>
      </c>
      <c r="D20" s="10" t="s">
        <v>628</v>
      </c>
      <c r="E20" s="9" t="s">
        <v>627</v>
      </c>
      <c r="F20" s="4" t="s">
        <v>815</v>
      </c>
      <c r="G20" s="4" t="s">
        <v>628</v>
      </c>
      <c r="H20" s="4" t="s">
        <v>520</v>
      </c>
      <c r="I20" s="10" t="s">
        <v>521</v>
      </c>
      <c r="J20" s="9" t="s">
        <v>627</v>
      </c>
      <c r="K20" s="4" t="s">
        <v>815</v>
      </c>
      <c r="L20" s="4" t="s">
        <v>628</v>
      </c>
      <c r="M20" s="4" t="s">
        <v>626</v>
      </c>
      <c r="N20" s="4" t="s">
        <v>663</v>
      </c>
      <c r="O20" s="4" t="s">
        <v>519</v>
      </c>
      <c r="P20" s="4" t="s">
        <v>663</v>
      </c>
      <c r="Q20" s="4" t="s">
        <v>683</v>
      </c>
      <c r="R20" s="10" t="s">
        <v>522</v>
      </c>
      <c r="S20" s="9" t="s">
        <v>628</v>
      </c>
      <c r="T20" s="4" t="s">
        <v>815</v>
      </c>
      <c r="U20" s="10" t="s">
        <v>1444</v>
      </c>
    </row>
    <row r="21" spans="1:21" x14ac:dyDescent="0.25">
      <c r="A21" s="4"/>
      <c r="B21" s="9" t="s">
        <v>1660</v>
      </c>
      <c r="C21" s="9" t="s">
        <v>1557</v>
      </c>
      <c r="D21" s="10" t="s">
        <v>1661</v>
      </c>
      <c r="E21" s="9" t="s">
        <v>745</v>
      </c>
      <c r="F21" s="4" t="s">
        <v>1211</v>
      </c>
      <c r="G21" s="4" t="s">
        <v>860</v>
      </c>
      <c r="H21" s="4" t="s">
        <v>211</v>
      </c>
      <c r="I21" s="10" t="s">
        <v>556</v>
      </c>
      <c r="J21" s="9" t="s">
        <v>745</v>
      </c>
      <c r="K21" s="4" t="s">
        <v>1211</v>
      </c>
      <c r="L21" s="4" t="s">
        <v>860</v>
      </c>
      <c r="M21" s="4" t="s">
        <v>271</v>
      </c>
      <c r="N21" s="4" t="s">
        <v>224</v>
      </c>
      <c r="O21" s="4" t="s">
        <v>379</v>
      </c>
      <c r="P21" s="4" t="s">
        <v>226</v>
      </c>
      <c r="Q21" s="4" t="s">
        <v>210</v>
      </c>
      <c r="R21" s="10" t="s">
        <v>757</v>
      </c>
      <c r="S21" s="9" t="s">
        <v>424</v>
      </c>
      <c r="T21" s="4" t="s">
        <v>1662</v>
      </c>
      <c r="U21" s="10" t="s">
        <v>858</v>
      </c>
    </row>
    <row r="22" spans="1:21" x14ac:dyDescent="0.25">
      <c r="A22" s="4"/>
      <c r="B22" s="9" t="s">
        <v>1663</v>
      </c>
      <c r="C22" s="9" t="s">
        <v>250</v>
      </c>
      <c r="D22" s="10" t="s">
        <v>250</v>
      </c>
      <c r="E22" s="9" t="s">
        <v>492</v>
      </c>
      <c r="F22" s="4" t="s">
        <v>493</v>
      </c>
      <c r="G22" s="4" t="s">
        <v>163</v>
      </c>
      <c r="H22" s="4" t="s">
        <v>494</v>
      </c>
      <c r="I22" s="10" t="s">
        <v>250</v>
      </c>
      <c r="J22" s="9" t="s">
        <v>1664</v>
      </c>
      <c r="K22" s="4" t="s">
        <v>1324</v>
      </c>
      <c r="L22" s="4" t="s">
        <v>1665</v>
      </c>
      <c r="M22" s="4" t="s">
        <v>250</v>
      </c>
      <c r="N22" s="4" t="s">
        <v>437</v>
      </c>
      <c r="O22" s="4" t="s">
        <v>872</v>
      </c>
      <c r="P22" s="4" t="s">
        <v>437</v>
      </c>
      <c r="Q22" s="4" t="s">
        <v>250</v>
      </c>
      <c r="R22" s="10" t="s">
        <v>1666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510</v>
      </c>
      <c r="B23" s="9" t="s">
        <v>473</v>
      </c>
      <c r="C23" s="9" t="s">
        <v>473</v>
      </c>
      <c r="D23" s="10" t="s">
        <v>473</v>
      </c>
      <c r="E23" s="9" t="s">
        <v>309</v>
      </c>
      <c r="F23" s="4" t="s">
        <v>307</v>
      </c>
      <c r="G23" s="4" t="s">
        <v>473</v>
      </c>
      <c r="H23" s="4" t="s">
        <v>235</v>
      </c>
      <c r="I23" s="10" t="s">
        <v>234</v>
      </c>
      <c r="J23" s="9" t="s">
        <v>309</v>
      </c>
      <c r="K23" s="4" t="s">
        <v>307</v>
      </c>
      <c r="L23" s="4" t="s">
        <v>473</v>
      </c>
      <c r="M23" s="4" t="s">
        <v>383</v>
      </c>
      <c r="N23" s="4" t="s">
        <v>237</v>
      </c>
      <c r="O23" s="4" t="s">
        <v>239</v>
      </c>
      <c r="P23" s="4" t="s">
        <v>237</v>
      </c>
      <c r="Q23" s="4" t="s">
        <v>326</v>
      </c>
      <c r="R23" s="10" t="s">
        <v>288</v>
      </c>
      <c r="S23" s="9" t="s">
        <v>473</v>
      </c>
      <c r="T23" s="4" t="s">
        <v>307</v>
      </c>
      <c r="U23" s="10" t="s">
        <v>310</v>
      </c>
    </row>
    <row r="24" spans="1:21" x14ac:dyDescent="0.25">
      <c r="A24" s="4"/>
      <c r="B24" s="9" t="s">
        <v>241</v>
      </c>
      <c r="C24" s="9" t="s">
        <v>334</v>
      </c>
      <c r="D24" s="10" t="s">
        <v>274</v>
      </c>
      <c r="E24" s="9" t="s">
        <v>349</v>
      </c>
      <c r="F24" s="4" t="s">
        <v>301</v>
      </c>
      <c r="G24" s="4" t="s">
        <v>206</v>
      </c>
      <c r="H24" s="4" t="s">
        <v>209</v>
      </c>
      <c r="I24" s="10" t="s">
        <v>247</v>
      </c>
      <c r="J24" s="9" t="s">
        <v>349</v>
      </c>
      <c r="K24" s="4" t="s">
        <v>301</v>
      </c>
      <c r="L24" s="4" t="s">
        <v>206</v>
      </c>
      <c r="M24" s="4" t="s">
        <v>246</v>
      </c>
      <c r="N24" s="4" t="s">
        <v>245</v>
      </c>
      <c r="O24" s="4" t="s">
        <v>315</v>
      </c>
      <c r="P24" s="4" t="s">
        <v>245</v>
      </c>
      <c r="Q24" s="4" t="s">
        <v>316</v>
      </c>
      <c r="R24" s="10" t="s">
        <v>301</v>
      </c>
      <c r="S24" s="9" t="s">
        <v>270</v>
      </c>
      <c r="T24" s="4" t="s">
        <v>839</v>
      </c>
      <c r="U24" s="10" t="s">
        <v>247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10" priority="13">
      <formula>$B$18&gt;0</formula>
    </cfRule>
  </conditionalFormatting>
  <conditionalFormatting sqref="A22:U22">
    <cfRule type="expression" dxfId="609" priority="12">
      <formula>A22&lt;&gt;""</formula>
    </cfRule>
  </conditionalFormatting>
  <conditionalFormatting sqref="A25:U25">
    <cfRule type="expression" dxfId="608" priority="11">
      <formula>A25&lt;&gt;""</formula>
    </cfRule>
  </conditionalFormatting>
  <conditionalFormatting sqref="A28:U28">
    <cfRule type="expression" dxfId="607" priority="10">
      <formula>A28&lt;&gt;""</formula>
    </cfRule>
  </conditionalFormatting>
  <conditionalFormatting sqref="A31:U31">
    <cfRule type="expression" dxfId="606" priority="9">
      <formula>A31&lt;&gt;""</formula>
    </cfRule>
  </conditionalFormatting>
  <conditionalFormatting sqref="A34:U34">
    <cfRule type="expression" dxfId="605" priority="8">
      <formula>A34&lt;&gt;""</formula>
    </cfRule>
  </conditionalFormatting>
  <conditionalFormatting sqref="A37:U37">
    <cfRule type="expression" dxfId="604" priority="7">
      <formula>A37&lt;&gt;""</formula>
    </cfRule>
  </conditionalFormatting>
  <conditionalFormatting sqref="A40:U40">
    <cfRule type="expression" dxfId="603" priority="6">
      <formula>A40&lt;&gt;""</formula>
    </cfRule>
  </conditionalFormatting>
  <conditionalFormatting sqref="A43:U43">
    <cfRule type="expression" dxfId="602" priority="5">
      <formula>A43&lt;&gt;""</formula>
    </cfRule>
  </conditionalFormatting>
  <conditionalFormatting sqref="A46:U46">
    <cfRule type="expression" dxfId="601" priority="4">
      <formula>A46&lt;&gt;""</formula>
    </cfRule>
  </conditionalFormatting>
  <conditionalFormatting sqref="A49:U49">
    <cfRule type="expression" dxfId="600" priority="3">
      <formula>A49&lt;&gt;""</formula>
    </cfRule>
  </conditionalFormatting>
  <conditionalFormatting sqref="A52:U52">
    <cfRule type="expression" dxfId="599" priority="2">
      <formula>A52&lt;&gt;""</formula>
    </cfRule>
  </conditionalFormatting>
  <conditionalFormatting sqref="A55:U55">
    <cfRule type="expression" dxfId="5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1667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238</v>
      </c>
      <c r="C20" s="9" t="s">
        <v>238</v>
      </c>
      <c r="D20" s="10" t="s">
        <v>325</v>
      </c>
      <c r="E20" s="9" t="s">
        <v>239</v>
      </c>
      <c r="F20" s="4" t="s">
        <v>383</v>
      </c>
      <c r="G20" s="4" t="s">
        <v>239</v>
      </c>
      <c r="H20" s="4" t="s">
        <v>289</v>
      </c>
      <c r="I20" s="10" t="s">
        <v>325</v>
      </c>
      <c r="J20" s="9" t="s">
        <v>239</v>
      </c>
      <c r="K20" s="4" t="s">
        <v>383</v>
      </c>
      <c r="L20" s="4" t="s">
        <v>239</v>
      </c>
      <c r="M20" s="4" t="s">
        <v>383</v>
      </c>
      <c r="N20" s="4" t="s">
        <v>325</v>
      </c>
      <c r="O20" s="4" t="s">
        <v>238</v>
      </c>
      <c r="P20" s="4" t="s">
        <v>233</v>
      </c>
      <c r="Q20" s="4" t="s">
        <v>326</v>
      </c>
      <c r="R20" s="10" t="s">
        <v>328</v>
      </c>
      <c r="S20" s="9" t="s">
        <v>238</v>
      </c>
      <c r="T20" s="4" t="s">
        <v>235</v>
      </c>
      <c r="U20" s="10" t="s">
        <v>234</v>
      </c>
    </row>
    <row r="21" spans="1:21" x14ac:dyDescent="0.25">
      <c r="A21" s="4"/>
      <c r="B21" s="9" t="s">
        <v>668</v>
      </c>
      <c r="C21" s="9" t="s">
        <v>744</v>
      </c>
      <c r="D21" s="10" t="s">
        <v>705</v>
      </c>
      <c r="E21" s="9" t="s">
        <v>705</v>
      </c>
      <c r="F21" s="4" t="s">
        <v>225</v>
      </c>
      <c r="G21" s="4" t="s">
        <v>314</v>
      </c>
      <c r="H21" s="4" t="s">
        <v>409</v>
      </c>
      <c r="I21" s="10" t="s">
        <v>300</v>
      </c>
      <c r="J21" s="9" t="s">
        <v>705</v>
      </c>
      <c r="K21" s="4" t="s">
        <v>225</v>
      </c>
      <c r="L21" s="4" t="s">
        <v>314</v>
      </c>
      <c r="M21" s="4" t="s">
        <v>246</v>
      </c>
      <c r="N21" s="4" t="s">
        <v>246</v>
      </c>
      <c r="O21" s="4" t="s">
        <v>247</v>
      </c>
      <c r="P21" s="4" t="s">
        <v>246</v>
      </c>
      <c r="Q21" s="4" t="s">
        <v>316</v>
      </c>
      <c r="R21" s="10" t="s">
        <v>208</v>
      </c>
      <c r="S21" s="9" t="s">
        <v>206</v>
      </c>
      <c r="T21" s="4" t="s">
        <v>1668</v>
      </c>
      <c r="U21" s="10" t="s">
        <v>299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510</v>
      </c>
      <c r="B23" s="9" t="s">
        <v>515</v>
      </c>
      <c r="C23" s="9" t="s">
        <v>515</v>
      </c>
      <c r="D23" s="10" t="s">
        <v>516</v>
      </c>
      <c r="E23" s="9" t="s">
        <v>519</v>
      </c>
      <c r="F23" s="4" t="s">
        <v>626</v>
      </c>
      <c r="G23" s="4" t="s">
        <v>519</v>
      </c>
      <c r="H23" s="4" t="s">
        <v>523</v>
      </c>
      <c r="I23" s="10" t="s">
        <v>516</v>
      </c>
      <c r="J23" s="9" t="s">
        <v>519</v>
      </c>
      <c r="K23" s="4" t="s">
        <v>626</v>
      </c>
      <c r="L23" s="4" t="s">
        <v>519</v>
      </c>
      <c r="M23" s="4" t="s">
        <v>626</v>
      </c>
      <c r="N23" s="4" t="s">
        <v>516</v>
      </c>
      <c r="O23" s="4" t="s">
        <v>515</v>
      </c>
      <c r="P23" s="4" t="s">
        <v>518</v>
      </c>
      <c r="Q23" s="4" t="s">
        <v>683</v>
      </c>
      <c r="R23" s="10" t="s">
        <v>602</v>
      </c>
      <c r="S23" s="9" t="s">
        <v>515</v>
      </c>
      <c r="T23" s="4" t="s">
        <v>520</v>
      </c>
      <c r="U23" s="10" t="s">
        <v>521</v>
      </c>
    </row>
    <row r="24" spans="1:21" x14ac:dyDescent="0.25">
      <c r="A24" s="4"/>
      <c r="B24" s="9" t="s">
        <v>1669</v>
      </c>
      <c r="C24" s="9" t="s">
        <v>828</v>
      </c>
      <c r="D24" s="10" t="s">
        <v>1249</v>
      </c>
      <c r="E24" s="9" t="s">
        <v>1670</v>
      </c>
      <c r="F24" s="4" t="s">
        <v>726</v>
      </c>
      <c r="G24" s="4" t="s">
        <v>1293</v>
      </c>
      <c r="H24" s="4" t="s">
        <v>1530</v>
      </c>
      <c r="I24" s="10" t="s">
        <v>529</v>
      </c>
      <c r="J24" s="9" t="s">
        <v>1670</v>
      </c>
      <c r="K24" s="4" t="s">
        <v>726</v>
      </c>
      <c r="L24" s="4" t="s">
        <v>1293</v>
      </c>
      <c r="M24" s="4" t="s">
        <v>271</v>
      </c>
      <c r="N24" s="4" t="s">
        <v>223</v>
      </c>
      <c r="O24" s="4" t="s">
        <v>379</v>
      </c>
      <c r="P24" s="4" t="s">
        <v>409</v>
      </c>
      <c r="Q24" s="4" t="s">
        <v>210</v>
      </c>
      <c r="R24" s="10" t="s">
        <v>467</v>
      </c>
      <c r="S24" s="9" t="s">
        <v>386</v>
      </c>
      <c r="T24" s="4" t="s">
        <v>1671</v>
      </c>
      <c r="U24" s="10" t="s">
        <v>1143</v>
      </c>
    </row>
    <row r="25" spans="1:21" x14ac:dyDescent="0.25">
      <c r="A25" s="4"/>
      <c r="B25" s="9" t="s">
        <v>1672</v>
      </c>
      <c r="C25" s="9" t="s">
        <v>250</v>
      </c>
      <c r="D25" s="10" t="s">
        <v>250</v>
      </c>
      <c r="E25" s="9" t="s">
        <v>492</v>
      </c>
      <c r="F25" s="4" t="s">
        <v>966</v>
      </c>
      <c r="G25" s="4" t="s">
        <v>492</v>
      </c>
      <c r="H25" s="4" t="s">
        <v>966</v>
      </c>
      <c r="I25" s="10" t="s">
        <v>250</v>
      </c>
      <c r="J25" s="9" t="s">
        <v>1673</v>
      </c>
      <c r="K25" s="4" t="s">
        <v>770</v>
      </c>
      <c r="L25" s="4" t="s">
        <v>1673</v>
      </c>
      <c r="M25" s="4" t="s">
        <v>250</v>
      </c>
      <c r="N25" s="4" t="s">
        <v>250</v>
      </c>
      <c r="O25" s="4" t="s">
        <v>250</v>
      </c>
      <c r="P25" s="4" t="s">
        <v>173</v>
      </c>
      <c r="Q25" s="4" t="s">
        <v>250</v>
      </c>
      <c r="R25" s="10" t="s">
        <v>1081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97" priority="13">
      <formula>$B$18&gt;0</formula>
    </cfRule>
  </conditionalFormatting>
  <conditionalFormatting sqref="A22:U22">
    <cfRule type="expression" dxfId="596" priority="12">
      <formula>A22&lt;&gt;""</formula>
    </cfRule>
  </conditionalFormatting>
  <conditionalFormatting sqref="A25:U25">
    <cfRule type="expression" dxfId="595" priority="11">
      <formula>A25&lt;&gt;""</formula>
    </cfRule>
  </conditionalFormatting>
  <conditionalFormatting sqref="A28:U28">
    <cfRule type="expression" dxfId="594" priority="10">
      <formula>A28&lt;&gt;""</formula>
    </cfRule>
  </conditionalFormatting>
  <conditionalFormatting sqref="A31:U31">
    <cfRule type="expression" dxfId="593" priority="9">
      <formula>A31&lt;&gt;""</formula>
    </cfRule>
  </conditionalFormatting>
  <conditionalFormatting sqref="A34:U34">
    <cfRule type="expression" dxfId="592" priority="8">
      <formula>A34&lt;&gt;""</formula>
    </cfRule>
  </conditionalFormatting>
  <conditionalFormatting sqref="A37:U37">
    <cfRule type="expression" dxfId="591" priority="7">
      <formula>A37&lt;&gt;""</formula>
    </cfRule>
  </conditionalFormatting>
  <conditionalFormatting sqref="A40:U40">
    <cfRule type="expression" dxfId="590" priority="6">
      <formula>A40&lt;&gt;""</formula>
    </cfRule>
  </conditionalFormatting>
  <conditionalFormatting sqref="A43:U43">
    <cfRule type="expression" dxfId="589" priority="5">
      <formula>A43&lt;&gt;""</formula>
    </cfRule>
  </conditionalFormatting>
  <conditionalFormatting sqref="A46:U46">
    <cfRule type="expression" dxfId="588" priority="4">
      <formula>A46&lt;&gt;""</formula>
    </cfRule>
  </conditionalFormatting>
  <conditionalFormatting sqref="A49:U49">
    <cfRule type="expression" dxfId="587" priority="3">
      <formula>A49&lt;&gt;""</formula>
    </cfRule>
  </conditionalFormatting>
  <conditionalFormatting sqref="A52:U52">
    <cfRule type="expression" dxfId="586" priority="2">
      <formula>A52&lt;&gt;""</formula>
    </cfRule>
  </conditionalFormatting>
  <conditionalFormatting sqref="A55:U55">
    <cfRule type="expression" dxfId="5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1674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475</v>
      </c>
      <c r="C20" s="9" t="s">
        <v>430</v>
      </c>
      <c r="D20" s="10" t="s">
        <v>255</v>
      </c>
      <c r="E20" s="9" t="s">
        <v>548</v>
      </c>
      <c r="F20" s="4" t="s">
        <v>290</v>
      </c>
      <c r="G20" s="4" t="s">
        <v>258</v>
      </c>
      <c r="H20" s="4" t="s">
        <v>253</v>
      </c>
      <c r="I20" s="10" t="s">
        <v>430</v>
      </c>
      <c r="J20" s="9" t="s">
        <v>548</v>
      </c>
      <c r="K20" s="4" t="s">
        <v>290</v>
      </c>
      <c r="L20" s="4" t="s">
        <v>258</v>
      </c>
      <c r="M20" s="4" t="s">
        <v>847</v>
      </c>
      <c r="N20" s="4" t="s">
        <v>440</v>
      </c>
      <c r="O20" s="4" t="s">
        <v>252</v>
      </c>
      <c r="P20" s="4" t="s">
        <v>497</v>
      </c>
      <c r="Q20" s="4" t="s">
        <v>282</v>
      </c>
      <c r="R20" s="10" t="s">
        <v>477</v>
      </c>
      <c r="S20" s="9" t="s">
        <v>258</v>
      </c>
      <c r="T20" s="4" t="s">
        <v>259</v>
      </c>
      <c r="U20" s="10" t="s">
        <v>430</v>
      </c>
    </row>
    <row r="21" spans="1:21" x14ac:dyDescent="0.25">
      <c r="A21" s="4"/>
      <c r="B21" s="9" t="s">
        <v>716</v>
      </c>
      <c r="C21" s="9" t="s">
        <v>1078</v>
      </c>
      <c r="D21" s="10" t="s">
        <v>1675</v>
      </c>
      <c r="E21" s="9" t="s">
        <v>1676</v>
      </c>
      <c r="F21" s="4" t="s">
        <v>916</v>
      </c>
      <c r="G21" s="4" t="s">
        <v>433</v>
      </c>
      <c r="H21" s="4" t="s">
        <v>380</v>
      </c>
      <c r="I21" s="10" t="s">
        <v>398</v>
      </c>
      <c r="J21" s="9" t="s">
        <v>1676</v>
      </c>
      <c r="K21" s="4" t="s">
        <v>916</v>
      </c>
      <c r="L21" s="4" t="s">
        <v>433</v>
      </c>
      <c r="M21" s="4" t="s">
        <v>210</v>
      </c>
      <c r="N21" s="4" t="s">
        <v>227</v>
      </c>
      <c r="O21" s="4" t="s">
        <v>366</v>
      </c>
      <c r="P21" s="4" t="s">
        <v>227</v>
      </c>
      <c r="Q21" s="4" t="s">
        <v>247</v>
      </c>
      <c r="R21" s="10" t="s">
        <v>334</v>
      </c>
      <c r="S21" s="9" t="s">
        <v>212</v>
      </c>
      <c r="T21" s="4" t="s">
        <v>1677</v>
      </c>
      <c r="U21" s="10" t="s">
        <v>1172</v>
      </c>
    </row>
    <row r="22" spans="1:21" x14ac:dyDescent="0.25">
      <c r="A22" s="4"/>
      <c r="B22" s="9" t="s">
        <v>1678</v>
      </c>
      <c r="C22" s="9" t="s">
        <v>159</v>
      </c>
      <c r="D22" s="10" t="s">
        <v>158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564</v>
      </c>
      <c r="K22" s="4" t="s">
        <v>165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175</v>
      </c>
      <c r="T22" s="4" t="s">
        <v>174</v>
      </c>
      <c r="U22" s="10" t="s">
        <v>250</v>
      </c>
    </row>
    <row r="23" spans="1:21" x14ac:dyDescent="0.25">
      <c r="A23" s="4" t="s">
        <v>514</v>
      </c>
      <c r="B23" s="9" t="s">
        <v>252</v>
      </c>
      <c r="C23" s="9" t="s">
        <v>430</v>
      </c>
      <c r="D23" s="10" t="s">
        <v>290</v>
      </c>
      <c r="E23" s="9" t="s">
        <v>286</v>
      </c>
      <c r="F23" s="4" t="s">
        <v>259</v>
      </c>
      <c r="G23" s="4" t="s">
        <v>259</v>
      </c>
      <c r="H23" s="4" t="s">
        <v>475</v>
      </c>
      <c r="I23" s="10" t="s">
        <v>430</v>
      </c>
      <c r="J23" s="9" t="s">
        <v>286</v>
      </c>
      <c r="K23" s="4" t="s">
        <v>259</v>
      </c>
      <c r="L23" s="4" t="s">
        <v>259</v>
      </c>
      <c r="M23" s="4" t="s">
        <v>261</v>
      </c>
      <c r="N23" s="4" t="s">
        <v>290</v>
      </c>
      <c r="O23" s="4" t="s">
        <v>476</v>
      </c>
      <c r="P23" s="4" t="s">
        <v>442</v>
      </c>
      <c r="Q23" s="4" t="s">
        <v>480</v>
      </c>
      <c r="R23" s="10" t="s">
        <v>287</v>
      </c>
      <c r="S23" s="9" t="s">
        <v>259</v>
      </c>
      <c r="T23" s="4" t="s">
        <v>254</v>
      </c>
      <c r="U23" s="10" t="s">
        <v>477</v>
      </c>
    </row>
    <row r="24" spans="1:21" x14ac:dyDescent="0.25">
      <c r="A24" s="4"/>
      <c r="B24" s="9" t="s">
        <v>1557</v>
      </c>
      <c r="C24" s="9" t="s">
        <v>1679</v>
      </c>
      <c r="D24" s="10" t="s">
        <v>1213</v>
      </c>
      <c r="E24" s="9" t="s">
        <v>1680</v>
      </c>
      <c r="F24" s="4" t="s">
        <v>567</v>
      </c>
      <c r="G24" s="4" t="s">
        <v>1186</v>
      </c>
      <c r="H24" s="4" t="s">
        <v>204</v>
      </c>
      <c r="I24" s="10" t="s">
        <v>389</v>
      </c>
      <c r="J24" s="9" t="s">
        <v>1680</v>
      </c>
      <c r="K24" s="4" t="s">
        <v>567</v>
      </c>
      <c r="L24" s="4" t="s">
        <v>1186</v>
      </c>
      <c r="M24" s="4" t="s">
        <v>270</v>
      </c>
      <c r="N24" s="4" t="s">
        <v>300</v>
      </c>
      <c r="O24" s="4" t="s">
        <v>427</v>
      </c>
      <c r="P24" s="4" t="s">
        <v>209</v>
      </c>
      <c r="Q24" s="4" t="s">
        <v>244</v>
      </c>
      <c r="R24" s="10" t="s">
        <v>397</v>
      </c>
      <c r="S24" s="9" t="s">
        <v>1179</v>
      </c>
      <c r="T24" s="4" t="s">
        <v>1247</v>
      </c>
      <c r="U24" s="10" t="s">
        <v>803</v>
      </c>
    </row>
    <row r="25" spans="1:21" x14ac:dyDescent="0.25">
      <c r="A25" s="4"/>
      <c r="B25" s="9" t="s">
        <v>1678</v>
      </c>
      <c r="C25" s="9" t="s">
        <v>159</v>
      </c>
      <c r="D25" s="10" t="s">
        <v>158</v>
      </c>
      <c r="E25" s="9" t="s">
        <v>673</v>
      </c>
      <c r="F25" s="4" t="s">
        <v>160</v>
      </c>
      <c r="G25" s="4" t="s">
        <v>160</v>
      </c>
      <c r="H25" s="4" t="s">
        <v>160</v>
      </c>
      <c r="I25" s="10" t="s">
        <v>250</v>
      </c>
      <c r="J25" s="9" t="s">
        <v>564</v>
      </c>
      <c r="K25" s="4" t="s">
        <v>165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175</v>
      </c>
      <c r="T25" s="4" t="s">
        <v>174</v>
      </c>
      <c r="U25" s="10" t="s">
        <v>250</v>
      </c>
    </row>
    <row r="26" spans="1:21" x14ac:dyDescent="0.25">
      <c r="A26" s="4" t="s">
        <v>319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245</v>
      </c>
      <c r="C27" s="9" t="s">
        <v>245</v>
      </c>
      <c r="D27" s="10" t="s">
        <v>245</v>
      </c>
      <c r="E27" s="9" t="s">
        <v>245</v>
      </c>
      <c r="F27" s="4" t="s">
        <v>245</v>
      </c>
      <c r="G27" s="4" t="s">
        <v>245</v>
      </c>
      <c r="H27" s="4" t="s">
        <v>245</v>
      </c>
      <c r="I27" s="10" t="s">
        <v>245</v>
      </c>
      <c r="J27" s="9" t="s">
        <v>245</v>
      </c>
      <c r="K27" s="4" t="s">
        <v>245</v>
      </c>
      <c r="L27" s="4" t="s">
        <v>245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245</v>
      </c>
      <c r="U27" s="10" t="s">
        <v>245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300</v>
      </c>
      <c r="C30" s="9" t="s">
        <v>316</v>
      </c>
      <c r="D30" s="10" t="s">
        <v>270</v>
      </c>
      <c r="E30" s="9" t="s">
        <v>270</v>
      </c>
      <c r="F30" s="4" t="s">
        <v>316</v>
      </c>
      <c r="G30" s="4" t="s">
        <v>245</v>
      </c>
      <c r="H30" s="4" t="s">
        <v>245</v>
      </c>
      <c r="I30" s="10" t="s">
        <v>245</v>
      </c>
      <c r="J30" s="9" t="s">
        <v>270</v>
      </c>
      <c r="K30" s="4" t="s">
        <v>316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270</v>
      </c>
      <c r="U30" s="10" t="s">
        <v>316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310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310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310</v>
      </c>
    </row>
    <row r="33" spans="1:21" x14ac:dyDescent="0.25">
      <c r="A33" s="4"/>
      <c r="B33" s="9" t="s">
        <v>315</v>
      </c>
      <c r="C33" s="9" t="s">
        <v>245</v>
      </c>
      <c r="D33" s="10" t="s">
        <v>315</v>
      </c>
      <c r="E33" s="9" t="s">
        <v>245</v>
      </c>
      <c r="F33" s="4" t="s">
        <v>315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84" priority="13">
      <formula>$B$18&gt;0</formula>
    </cfRule>
  </conditionalFormatting>
  <conditionalFormatting sqref="A22:U22">
    <cfRule type="expression" dxfId="583" priority="12">
      <formula>A22&lt;&gt;""</formula>
    </cfRule>
  </conditionalFormatting>
  <conditionalFormatting sqref="A25:U25">
    <cfRule type="expression" dxfId="582" priority="11">
      <formula>A25&lt;&gt;""</formula>
    </cfRule>
  </conditionalFormatting>
  <conditionalFormatting sqref="A28:U28">
    <cfRule type="expression" dxfId="581" priority="10">
      <formula>A28&lt;&gt;""</formula>
    </cfRule>
  </conditionalFormatting>
  <conditionalFormatting sqref="A31:U31">
    <cfRule type="expression" dxfId="580" priority="9">
      <formula>A31&lt;&gt;""</formula>
    </cfRule>
  </conditionalFormatting>
  <conditionalFormatting sqref="A34:U34">
    <cfRule type="expression" dxfId="579" priority="8">
      <formula>A34&lt;&gt;""</formula>
    </cfRule>
  </conditionalFormatting>
  <conditionalFormatting sqref="A37:U37">
    <cfRule type="expression" dxfId="578" priority="7">
      <formula>A37&lt;&gt;""</formula>
    </cfRule>
  </conditionalFormatting>
  <conditionalFormatting sqref="A40:U40">
    <cfRule type="expression" dxfId="577" priority="6">
      <formula>A40&lt;&gt;""</formula>
    </cfRule>
  </conditionalFormatting>
  <conditionalFormatting sqref="A43:U43">
    <cfRule type="expression" dxfId="576" priority="5">
      <formula>A43&lt;&gt;""</formula>
    </cfRule>
  </conditionalFormatting>
  <conditionalFormatting sqref="A46:U46">
    <cfRule type="expression" dxfId="575" priority="4">
      <formula>A46&lt;&gt;""</formula>
    </cfRule>
  </conditionalFormatting>
  <conditionalFormatting sqref="A49:U49">
    <cfRule type="expression" dxfId="574" priority="3">
      <formula>A49&lt;&gt;""</formula>
    </cfRule>
  </conditionalFormatting>
  <conditionalFormatting sqref="A52:U52">
    <cfRule type="expression" dxfId="573" priority="2">
      <formula>A52&lt;&gt;""</formula>
    </cfRule>
  </conditionalFormatting>
  <conditionalFormatting sqref="A55:U55">
    <cfRule type="expression" dxfId="5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1681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357</v>
      </c>
      <c r="C20" s="9" t="s">
        <v>476</v>
      </c>
      <c r="D20" s="10" t="s">
        <v>287</v>
      </c>
      <c r="E20" s="9" t="s">
        <v>357</v>
      </c>
      <c r="F20" s="4" t="s">
        <v>290</v>
      </c>
      <c r="G20" s="4" t="s">
        <v>287</v>
      </c>
      <c r="H20" s="4" t="s">
        <v>443</v>
      </c>
      <c r="I20" s="10" t="s">
        <v>253</v>
      </c>
      <c r="J20" s="9" t="s">
        <v>357</v>
      </c>
      <c r="K20" s="4" t="s">
        <v>290</v>
      </c>
      <c r="L20" s="4" t="s">
        <v>287</v>
      </c>
      <c r="M20" s="4" t="s">
        <v>848</v>
      </c>
      <c r="N20" s="4" t="s">
        <v>848</v>
      </c>
      <c r="O20" s="4" t="s">
        <v>626</v>
      </c>
      <c r="P20" s="4" t="s">
        <v>254</v>
      </c>
      <c r="Q20" s="4" t="s">
        <v>480</v>
      </c>
      <c r="R20" s="10" t="s">
        <v>545</v>
      </c>
      <c r="S20" s="9" t="s">
        <v>257</v>
      </c>
      <c r="T20" s="4" t="s">
        <v>440</v>
      </c>
      <c r="U20" s="10" t="s">
        <v>342</v>
      </c>
    </row>
    <row r="21" spans="1:21" x14ac:dyDescent="0.25">
      <c r="A21" s="4"/>
      <c r="B21" s="9" t="s">
        <v>755</v>
      </c>
      <c r="C21" s="9" t="s">
        <v>1306</v>
      </c>
      <c r="D21" s="10" t="s">
        <v>1682</v>
      </c>
      <c r="E21" s="9" t="s">
        <v>1300</v>
      </c>
      <c r="F21" s="4" t="s">
        <v>718</v>
      </c>
      <c r="G21" s="4" t="s">
        <v>1683</v>
      </c>
      <c r="H21" s="4" t="s">
        <v>401</v>
      </c>
      <c r="I21" s="10" t="s">
        <v>243</v>
      </c>
      <c r="J21" s="9" t="s">
        <v>1300</v>
      </c>
      <c r="K21" s="4" t="s">
        <v>718</v>
      </c>
      <c r="L21" s="4" t="s">
        <v>1683</v>
      </c>
      <c r="M21" s="4" t="s">
        <v>227</v>
      </c>
      <c r="N21" s="4" t="s">
        <v>207</v>
      </c>
      <c r="O21" s="4" t="s">
        <v>398</v>
      </c>
      <c r="P21" s="4" t="s">
        <v>273</v>
      </c>
      <c r="Q21" s="4" t="s">
        <v>244</v>
      </c>
      <c r="R21" s="10" t="s">
        <v>380</v>
      </c>
      <c r="S21" s="9" t="s">
        <v>612</v>
      </c>
      <c r="T21" s="4" t="s">
        <v>1684</v>
      </c>
      <c r="U21" s="10" t="s">
        <v>567</v>
      </c>
    </row>
    <row r="22" spans="1:21" x14ac:dyDescent="0.25">
      <c r="A22" s="4"/>
      <c r="B22" s="9" t="s">
        <v>1685</v>
      </c>
      <c r="C22" s="9" t="s">
        <v>250</v>
      </c>
      <c r="D22" s="10" t="s">
        <v>250</v>
      </c>
      <c r="E22" s="9" t="s">
        <v>492</v>
      </c>
      <c r="F22" s="4" t="s">
        <v>493</v>
      </c>
      <c r="G22" s="4" t="s">
        <v>163</v>
      </c>
      <c r="H22" s="4" t="s">
        <v>458</v>
      </c>
      <c r="I22" s="10" t="s">
        <v>163</v>
      </c>
      <c r="J22" s="9" t="s">
        <v>1686</v>
      </c>
      <c r="K22" s="4" t="s">
        <v>1147</v>
      </c>
      <c r="L22" s="4" t="s">
        <v>659</v>
      </c>
      <c r="M22" s="4" t="s">
        <v>250</v>
      </c>
      <c r="N22" s="4" t="s">
        <v>250</v>
      </c>
      <c r="O22" s="4" t="s">
        <v>723</v>
      </c>
      <c r="P22" s="4" t="s">
        <v>170</v>
      </c>
      <c r="Q22" s="4" t="s">
        <v>250</v>
      </c>
      <c r="R22" s="10" t="s">
        <v>1284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514</v>
      </c>
      <c r="B23" s="9" t="s">
        <v>253</v>
      </c>
      <c r="C23" s="9" t="s">
        <v>258</v>
      </c>
      <c r="D23" s="10" t="s">
        <v>260</v>
      </c>
      <c r="E23" s="9" t="s">
        <v>253</v>
      </c>
      <c r="F23" s="4" t="s">
        <v>259</v>
      </c>
      <c r="G23" s="4" t="s">
        <v>260</v>
      </c>
      <c r="H23" s="4" t="s">
        <v>414</v>
      </c>
      <c r="I23" s="10" t="s">
        <v>475</v>
      </c>
      <c r="J23" s="9" t="s">
        <v>253</v>
      </c>
      <c r="K23" s="4" t="s">
        <v>259</v>
      </c>
      <c r="L23" s="4" t="s">
        <v>260</v>
      </c>
      <c r="M23" s="4" t="s">
        <v>283</v>
      </c>
      <c r="N23" s="4" t="s">
        <v>283</v>
      </c>
      <c r="O23" s="4" t="s">
        <v>383</v>
      </c>
      <c r="P23" s="4" t="s">
        <v>255</v>
      </c>
      <c r="Q23" s="4" t="s">
        <v>282</v>
      </c>
      <c r="R23" s="10" t="s">
        <v>291</v>
      </c>
      <c r="S23" s="9" t="s">
        <v>339</v>
      </c>
      <c r="T23" s="4" t="s">
        <v>286</v>
      </c>
      <c r="U23" s="10" t="s">
        <v>441</v>
      </c>
    </row>
    <row r="24" spans="1:21" x14ac:dyDescent="0.25">
      <c r="A24" s="4"/>
      <c r="B24" s="9" t="s">
        <v>1687</v>
      </c>
      <c r="C24" s="9" t="s">
        <v>1688</v>
      </c>
      <c r="D24" s="10" t="s">
        <v>1689</v>
      </c>
      <c r="E24" s="9" t="s">
        <v>1690</v>
      </c>
      <c r="F24" s="4" t="s">
        <v>568</v>
      </c>
      <c r="G24" s="4" t="s">
        <v>507</v>
      </c>
      <c r="H24" s="4" t="s">
        <v>452</v>
      </c>
      <c r="I24" s="10" t="s">
        <v>379</v>
      </c>
      <c r="J24" s="9" t="s">
        <v>1690</v>
      </c>
      <c r="K24" s="4" t="s">
        <v>568</v>
      </c>
      <c r="L24" s="4" t="s">
        <v>507</v>
      </c>
      <c r="M24" s="4" t="s">
        <v>270</v>
      </c>
      <c r="N24" s="4" t="s">
        <v>270</v>
      </c>
      <c r="O24" s="4" t="s">
        <v>270</v>
      </c>
      <c r="P24" s="4" t="s">
        <v>301</v>
      </c>
      <c r="Q24" s="4" t="s">
        <v>315</v>
      </c>
      <c r="R24" s="10" t="s">
        <v>269</v>
      </c>
      <c r="S24" s="9" t="s">
        <v>487</v>
      </c>
      <c r="T24" s="4" t="s">
        <v>866</v>
      </c>
      <c r="U24" s="10" t="s">
        <v>938</v>
      </c>
    </row>
    <row r="25" spans="1:21" x14ac:dyDescent="0.25">
      <c r="A25" s="4"/>
      <c r="B25" s="9" t="s">
        <v>1691</v>
      </c>
      <c r="C25" s="9" t="s">
        <v>250</v>
      </c>
      <c r="D25" s="10" t="s">
        <v>250</v>
      </c>
      <c r="E25" s="9" t="s">
        <v>492</v>
      </c>
      <c r="F25" s="4" t="s">
        <v>493</v>
      </c>
      <c r="G25" s="4" t="s">
        <v>163</v>
      </c>
      <c r="H25" s="4" t="s">
        <v>458</v>
      </c>
      <c r="I25" s="10" t="s">
        <v>163</v>
      </c>
      <c r="J25" s="9" t="s">
        <v>760</v>
      </c>
      <c r="K25" s="4" t="s">
        <v>1147</v>
      </c>
      <c r="L25" s="4" t="s">
        <v>170</v>
      </c>
      <c r="M25" s="4" t="s">
        <v>250</v>
      </c>
      <c r="N25" s="4" t="s">
        <v>250</v>
      </c>
      <c r="O25" s="4" t="s">
        <v>879</v>
      </c>
      <c r="P25" s="4" t="s">
        <v>170</v>
      </c>
      <c r="Q25" s="4" t="s">
        <v>250</v>
      </c>
      <c r="R25" s="10" t="s">
        <v>166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319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316</v>
      </c>
      <c r="C27" s="9" t="s">
        <v>316</v>
      </c>
      <c r="D27" s="10" t="s">
        <v>245</v>
      </c>
      <c r="E27" s="9" t="s">
        <v>321</v>
      </c>
      <c r="F27" s="4" t="s">
        <v>321</v>
      </c>
      <c r="G27" s="4" t="s">
        <v>245</v>
      </c>
      <c r="H27" s="4" t="s">
        <v>245</v>
      </c>
      <c r="I27" s="10" t="s">
        <v>245</v>
      </c>
      <c r="J27" s="9" t="s">
        <v>321</v>
      </c>
      <c r="K27" s="4" t="s">
        <v>321</v>
      </c>
      <c r="L27" s="4" t="s">
        <v>245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245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308</v>
      </c>
      <c r="G29" s="4" t="s">
        <v>310</v>
      </c>
      <c r="H29" s="4" t="s">
        <v>237</v>
      </c>
      <c r="I29" s="10" t="s">
        <v>237</v>
      </c>
      <c r="J29" s="9" t="s">
        <v>310</v>
      </c>
      <c r="K29" s="4" t="s">
        <v>308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309</v>
      </c>
      <c r="T29" s="4" t="s">
        <v>310</v>
      </c>
      <c r="U29" s="10" t="s">
        <v>308</v>
      </c>
    </row>
    <row r="30" spans="1:21" x14ac:dyDescent="0.25">
      <c r="A30" s="4"/>
      <c r="B30" s="9" t="s">
        <v>408</v>
      </c>
      <c r="C30" s="9" t="s">
        <v>273</v>
      </c>
      <c r="D30" s="10" t="s">
        <v>223</v>
      </c>
      <c r="E30" s="9" t="s">
        <v>224</v>
      </c>
      <c r="F30" s="4" t="s">
        <v>244</v>
      </c>
      <c r="G30" s="4" t="s">
        <v>247</v>
      </c>
      <c r="H30" s="4" t="s">
        <v>245</v>
      </c>
      <c r="I30" s="10" t="s">
        <v>245</v>
      </c>
      <c r="J30" s="9" t="s">
        <v>224</v>
      </c>
      <c r="K30" s="4" t="s">
        <v>244</v>
      </c>
      <c r="L30" s="4" t="s">
        <v>247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244</v>
      </c>
      <c r="T30" s="4" t="s">
        <v>271</v>
      </c>
      <c r="U30" s="10" t="s">
        <v>210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245</v>
      </c>
      <c r="D33" s="10" t="s">
        <v>321</v>
      </c>
      <c r="E33" s="9" t="s">
        <v>245</v>
      </c>
      <c r="F33" s="4" t="s">
        <v>321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321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71" priority="13">
      <formula>$B$18&gt;0</formula>
    </cfRule>
  </conditionalFormatting>
  <conditionalFormatting sqref="A22:U22">
    <cfRule type="expression" dxfId="570" priority="12">
      <formula>A22&lt;&gt;""</formula>
    </cfRule>
  </conditionalFormatting>
  <conditionalFormatting sqref="A25:U25">
    <cfRule type="expression" dxfId="569" priority="11">
      <formula>A25&lt;&gt;""</formula>
    </cfRule>
  </conditionalFormatting>
  <conditionalFormatting sqref="A28:U28">
    <cfRule type="expression" dxfId="568" priority="10">
      <formula>A28&lt;&gt;""</formula>
    </cfRule>
  </conditionalFormatting>
  <conditionalFormatting sqref="A31:U31">
    <cfRule type="expression" dxfId="567" priority="9">
      <formula>A31&lt;&gt;""</formula>
    </cfRule>
  </conditionalFormatting>
  <conditionalFormatting sqref="A34:U34">
    <cfRule type="expression" dxfId="566" priority="8">
      <formula>A34&lt;&gt;""</formula>
    </cfRule>
  </conditionalFormatting>
  <conditionalFormatting sqref="A37:U37">
    <cfRule type="expression" dxfId="565" priority="7">
      <formula>A37&lt;&gt;""</formula>
    </cfRule>
  </conditionalFormatting>
  <conditionalFormatting sqref="A40:U40">
    <cfRule type="expression" dxfId="564" priority="6">
      <formula>A40&lt;&gt;""</formula>
    </cfRule>
  </conditionalFormatting>
  <conditionalFormatting sqref="A43:U43">
    <cfRule type="expression" dxfId="563" priority="5">
      <formula>A43&lt;&gt;""</formula>
    </cfRule>
  </conditionalFormatting>
  <conditionalFormatting sqref="A46:U46">
    <cfRule type="expression" dxfId="562" priority="4">
      <formula>A46&lt;&gt;""</formula>
    </cfRule>
  </conditionalFormatting>
  <conditionalFormatting sqref="A49:U49">
    <cfRule type="expression" dxfId="561" priority="3">
      <formula>A49&lt;&gt;""</formula>
    </cfRule>
  </conditionalFormatting>
  <conditionalFormatting sqref="A52:U52">
    <cfRule type="expression" dxfId="560" priority="2">
      <formula>A52&lt;&gt;""</formula>
    </cfRule>
  </conditionalFormatting>
  <conditionalFormatting sqref="A55:U55">
    <cfRule type="expression" dxfId="5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1692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327</v>
      </c>
      <c r="C20" s="9" t="s">
        <v>327</v>
      </c>
      <c r="D20" s="10" t="s">
        <v>374</v>
      </c>
      <c r="E20" s="9" t="s">
        <v>327</v>
      </c>
      <c r="F20" s="4" t="s">
        <v>328</v>
      </c>
      <c r="G20" s="4" t="s">
        <v>288</v>
      </c>
      <c r="H20" s="4" t="s">
        <v>355</v>
      </c>
      <c r="I20" s="10" t="s">
        <v>327</v>
      </c>
      <c r="J20" s="9" t="s">
        <v>327</v>
      </c>
      <c r="K20" s="4" t="s">
        <v>328</v>
      </c>
      <c r="L20" s="4" t="s">
        <v>288</v>
      </c>
      <c r="M20" s="4" t="s">
        <v>374</v>
      </c>
      <c r="N20" s="4" t="s">
        <v>260</v>
      </c>
      <c r="O20" s="4" t="s">
        <v>473</v>
      </c>
      <c r="P20" s="4" t="s">
        <v>358</v>
      </c>
      <c r="Q20" s="4" t="s">
        <v>326</v>
      </c>
      <c r="R20" s="10" t="s">
        <v>355</v>
      </c>
      <c r="S20" s="9" t="s">
        <v>353</v>
      </c>
      <c r="T20" s="4" t="s">
        <v>235</v>
      </c>
      <c r="U20" s="10" t="s">
        <v>359</v>
      </c>
    </row>
    <row r="21" spans="1:21" x14ac:dyDescent="0.25">
      <c r="A21" s="4"/>
      <c r="B21" s="9" t="s">
        <v>584</v>
      </c>
      <c r="C21" s="9" t="s">
        <v>751</v>
      </c>
      <c r="D21" s="10" t="s">
        <v>751</v>
      </c>
      <c r="E21" s="9" t="s">
        <v>1693</v>
      </c>
      <c r="F21" s="4" t="s">
        <v>654</v>
      </c>
      <c r="G21" s="4" t="s">
        <v>537</v>
      </c>
      <c r="H21" s="4" t="s">
        <v>348</v>
      </c>
      <c r="I21" s="10" t="s">
        <v>271</v>
      </c>
      <c r="J21" s="9" t="s">
        <v>1693</v>
      </c>
      <c r="K21" s="4" t="s">
        <v>654</v>
      </c>
      <c r="L21" s="4" t="s">
        <v>537</v>
      </c>
      <c r="M21" s="4" t="s">
        <v>246</v>
      </c>
      <c r="N21" s="4" t="s">
        <v>210</v>
      </c>
      <c r="O21" s="4" t="s">
        <v>246</v>
      </c>
      <c r="P21" s="4" t="s">
        <v>270</v>
      </c>
      <c r="Q21" s="4" t="s">
        <v>316</v>
      </c>
      <c r="R21" s="10" t="s">
        <v>206</v>
      </c>
      <c r="S21" s="9" t="s">
        <v>397</v>
      </c>
      <c r="T21" s="4" t="s">
        <v>511</v>
      </c>
      <c r="U21" s="10" t="s">
        <v>732</v>
      </c>
    </row>
    <row r="22" spans="1:21" x14ac:dyDescent="0.25">
      <c r="A22" s="4"/>
      <c r="B22" s="9" t="s">
        <v>1694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169</v>
      </c>
      <c r="K22" s="4" t="s">
        <v>250</v>
      </c>
      <c r="L22" s="4" t="s">
        <v>169</v>
      </c>
      <c r="M22" s="4" t="s">
        <v>250</v>
      </c>
      <c r="N22" s="4" t="s">
        <v>1071</v>
      </c>
      <c r="O22" s="4" t="s">
        <v>169</v>
      </c>
      <c r="P22" s="4" t="s">
        <v>250</v>
      </c>
      <c r="Q22" s="4" t="s">
        <v>250</v>
      </c>
      <c r="R22" s="10" t="s">
        <v>250</v>
      </c>
      <c r="S22" s="9" t="s">
        <v>175</v>
      </c>
      <c r="T22" s="4" t="s">
        <v>461</v>
      </c>
      <c r="U22" s="10" t="s">
        <v>175</v>
      </c>
    </row>
    <row r="23" spans="1:21" x14ac:dyDescent="0.25">
      <c r="A23" s="4" t="s">
        <v>514</v>
      </c>
      <c r="B23" s="9" t="s">
        <v>605</v>
      </c>
      <c r="C23" s="9" t="s">
        <v>602</v>
      </c>
      <c r="D23" s="10" t="s">
        <v>605</v>
      </c>
      <c r="E23" s="9" t="s">
        <v>605</v>
      </c>
      <c r="F23" s="4" t="s">
        <v>256</v>
      </c>
      <c r="G23" s="4" t="s">
        <v>603</v>
      </c>
      <c r="H23" s="4" t="s">
        <v>600</v>
      </c>
      <c r="I23" s="10" t="s">
        <v>600</v>
      </c>
      <c r="J23" s="9" t="s">
        <v>605</v>
      </c>
      <c r="K23" s="4" t="s">
        <v>256</v>
      </c>
      <c r="L23" s="4" t="s">
        <v>603</v>
      </c>
      <c r="M23" s="4" t="s">
        <v>601</v>
      </c>
      <c r="N23" s="4" t="s">
        <v>357</v>
      </c>
      <c r="O23" s="4" t="s">
        <v>628</v>
      </c>
      <c r="P23" s="4" t="s">
        <v>445</v>
      </c>
      <c r="Q23" s="4" t="s">
        <v>683</v>
      </c>
      <c r="R23" s="10" t="s">
        <v>605</v>
      </c>
      <c r="S23" s="9" t="s">
        <v>546</v>
      </c>
      <c r="T23" s="4" t="s">
        <v>626</v>
      </c>
      <c r="U23" s="10" t="s">
        <v>545</v>
      </c>
    </row>
    <row r="24" spans="1:21" x14ac:dyDescent="0.25">
      <c r="A24" s="4"/>
      <c r="B24" s="9" t="s">
        <v>1695</v>
      </c>
      <c r="C24" s="9" t="s">
        <v>1696</v>
      </c>
      <c r="D24" s="10" t="s">
        <v>1697</v>
      </c>
      <c r="E24" s="9" t="s">
        <v>1698</v>
      </c>
      <c r="F24" s="4" t="s">
        <v>644</v>
      </c>
      <c r="G24" s="4" t="s">
        <v>611</v>
      </c>
      <c r="H24" s="4" t="s">
        <v>1197</v>
      </c>
      <c r="I24" s="10" t="s">
        <v>419</v>
      </c>
      <c r="J24" s="9" t="s">
        <v>1698</v>
      </c>
      <c r="K24" s="4" t="s">
        <v>644</v>
      </c>
      <c r="L24" s="4" t="s">
        <v>611</v>
      </c>
      <c r="M24" s="4" t="s">
        <v>271</v>
      </c>
      <c r="N24" s="4" t="s">
        <v>210</v>
      </c>
      <c r="O24" s="4" t="s">
        <v>302</v>
      </c>
      <c r="P24" s="4" t="s">
        <v>208</v>
      </c>
      <c r="Q24" s="4" t="s">
        <v>210</v>
      </c>
      <c r="R24" s="10" t="s">
        <v>576</v>
      </c>
      <c r="S24" s="9" t="s">
        <v>767</v>
      </c>
      <c r="T24" s="4" t="s">
        <v>1648</v>
      </c>
      <c r="U24" s="10" t="s">
        <v>554</v>
      </c>
    </row>
    <row r="25" spans="1:21" x14ac:dyDescent="0.25">
      <c r="A25" s="4"/>
      <c r="B25" s="9" t="s">
        <v>1699</v>
      </c>
      <c r="C25" s="9" t="s">
        <v>250</v>
      </c>
      <c r="D25" s="10" t="s">
        <v>250</v>
      </c>
      <c r="E25" s="9" t="s">
        <v>250</v>
      </c>
      <c r="F25" s="4" t="s">
        <v>162</v>
      </c>
      <c r="G25" s="4" t="s">
        <v>161</v>
      </c>
      <c r="H25" s="4" t="s">
        <v>250</v>
      </c>
      <c r="I25" s="10" t="s">
        <v>250</v>
      </c>
      <c r="J25" s="9" t="s">
        <v>170</v>
      </c>
      <c r="K25" s="4" t="s">
        <v>1252</v>
      </c>
      <c r="L25" s="4" t="s">
        <v>1505</v>
      </c>
      <c r="M25" s="4" t="s">
        <v>250</v>
      </c>
      <c r="N25" s="4" t="s">
        <v>1700</v>
      </c>
      <c r="O25" s="4" t="s">
        <v>844</v>
      </c>
      <c r="P25" s="4" t="s">
        <v>170</v>
      </c>
      <c r="Q25" s="4" t="s">
        <v>169</v>
      </c>
      <c r="R25" s="10" t="s">
        <v>170</v>
      </c>
      <c r="S25" s="9" t="s">
        <v>175</v>
      </c>
      <c r="T25" s="4" t="s">
        <v>461</v>
      </c>
      <c r="U25" s="10" t="s">
        <v>175</v>
      </c>
    </row>
    <row r="26" spans="1:21" x14ac:dyDescent="0.25">
      <c r="A26" s="4" t="s">
        <v>319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310</v>
      </c>
    </row>
    <row r="27" spans="1:21" x14ac:dyDescent="0.25">
      <c r="A27" s="4"/>
      <c r="B27" s="9" t="s">
        <v>247</v>
      </c>
      <c r="C27" s="9" t="s">
        <v>316</v>
      </c>
      <c r="D27" s="10" t="s">
        <v>247</v>
      </c>
      <c r="E27" s="9" t="s">
        <v>247</v>
      </c>
      <c r="F27" s="4" t="s">
        <v>321</v>
      </c>
      <c r="G27" s="4" t="s">
        <v>245</v>
      </c>
      <c r="H27" s="4" t="s">
        <v>245</v>
      </c>
      <c r="I27" s="10" t="s">
        <v>245</v>
      </c>
      <c r="J27" s="9" t="s">
        <v>247</v>
      </c>
      <c r="K27" s="4" t="s">
        <v>321</v>
      </c>
      <c r="L27" s="4" t="s">
        <v>245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245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309</v>
      </c>
      <c r="C29" s="9" t="s">
        <v>309</v>
      </c>
      <c r="D29" s="10" t="s">
        <v>309</v>
      </c>
      <c r="E29" s="9" t="s">
        <v>309</v>
      </c>
      <c r="F29" s="4" t="s">
        <v>473</v>
      </c>
      <c r="G29" s="4" t="s">
        <v>309</v>
      </c>
      <c r="H29" s="4" t="s">
        <v>237</v>
      </c>
      <c r="I29" s="10" t="s">
        <v>310</v>
      </c>
      <c r="J29" s="9" t="s">
        <v>309</v>
      </c>
      <c r="K29" s="4" t="s">
        <v>473</v>
      </c>
      <c r="L29" s="4" t="s">
        <v>309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309</v>
      </c>
      <c r="T29" s="4" t="s">
        <v>309</v>
      </c>
      <c r="U29" s="10" t="s">
        <v>473</v>
      </c>
    </row>
    <row r="30" spans="1:21" x14ac:dyDescent="0.25">
      <c r="A30" s="4"/>
      <c r="B30" s="9" t="s">
        <v>752</v>
      </c>
      <c r="C30" s="9" t="s">
        <v>314</v>
      </c>
      <c r="D30" s="10" t="s">
        <v>398</v>
      </c>
      <c r="E30" s="9" t="s">
        <v>249</v>
      </c>
      <c r="F30" s="4" t="s">
        <v>207</v>
      </c>
      <c r="G30" s="4" t="s">
        <v>273</v>
      </c>
      <c r="H30" s="4" t="s">
        <v>245</v>
      </c>
      <c r="I30" s="10" t="s">
        <v>316</v>
      </c>
      <c r="J30" s="9" t="s">
        <v>249</v>
      </c>
      <c r="K30" s="4" t="s">
        <v>207</v>
      </c>
      <c r="L30" s="4" t="s">
        <v>273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244</v>
      </c>
      <c r="T30" s="4" t="s">
        <v>318</v>
      </c>
      <c r="U30" s="10" t="s">
        <v>399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245</v>
      </c>
      <c r="D33" s="10" t="s">
        <v>321</v>
      </c>
      <c r="E33" s="9" t="s">
        <v>245</v>
      </c>
      <c r="F33" s="4" t="s">
        <v>321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321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58" priority="13">
      <formula>$B$18&gt;0</formula>
    </cfRule>
  </conditionalFormatting>
  <conditionalFormatting sqref="A22:U22">
    <cfRule type="expression" dxfId="557" priority="12">
      <formula>A22&lt;&gt;""</formula>
    </cfRule>
  </conditionalFormatting>
  <conditionalFormatting sqref="A25:U25">
    <cfRule type="expression" dxfId="556" priority="11">
      <formula>A25&lt;&gt;""</formula>
    </cfRule>
  </conditionalFormatting>
  <conditionalFormatting sqref="A28:U28">
    <cfRule type="expression" dxfId="555" priority="10">
      <formula>A28&lt;&gt;""</formula>
    </cfRule>
  </conditionalFormatting>
  <conditionalFormatting sqref="A31:U31">
    <cfRule type="expression" dxfId="554" priority="9">
      <formula>A31&lt;&gt;""</formula>
    </cfRule>
  </conditionalFormatting>
  <conditionalFormatting sqref="A34:U34">
    <cfRule type="expression" dxfId="553" priority="8">
      <formula>A34&lt;&gt;""</formula>
    </cfRule>
  </conditionalFormatting>
  <conditionalFormatting sqref="A37:U37">
    <cfRule type="expression" dxfId="552" priority="7">
      <formula>A37&lt;&gt;""</formula>
    </cfRule>
  </conditionalFormatting>
  <conditionalFormatting sqref="A40:U40">
    <cfRule type="expression" dxfId="551" priority="6">
      <formula>A40&lt;&gt;""</formula>
    </cfRule>
  </conditionalFormatting>
  <conditionalFormatting sqref="A43:U43">
    <cfRule type="expression" dxfId="550" priority="5">
      <formula>A43&lt;&gt;""</formula>
    </cfRule>
  </conditionalFormatting>
  <conditionalFormatting sqref="A46:U46">
    <cfRule type="expression" dxfId="549" priority="4">
      <formula>A46&lt;&gt;""</formula>
    </cfRule>
  </conditionalFormatting>
  <conditionalFormatting sqref="A49:U49">
    <cfRule type="expression" dxfId="548" priority="3">
      <formula>A49&lt;&gt;""</formula>
    </cfRule>
  </conditionalFormatting>
  <conditionalFormatting sqref="A52:U52">
    <cfRule type="expression" dxfId="547" priority="2">
      <formula>A52&lt;&gt;""</formula>
    </cfRule>
  </conditionalFormatting>
  <conditionalFormatting sqref="A55:U55">
    <cfRule type="expression" dxfId="5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1701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473</v>
      </c>
      <c r="C20" s="9" t="s">
        <v>234</v>
      </c>
      <c r="D20" s="10" t="s">
        <v>309</v>
      </c>
      <c r="E20" s="9" t="s">
        <v>473</v>
      </c>
      <c r="F20" s="4" t="s">
        <v>234</v>
      </c>
      <c r="G20" s="4" t="s">
        <v>233</v>
      </c>
      <c r="H20" s="4" t="s">
        <v>310</v>
      </c>
      <c r="I20" s="10" t="s">
        <v>309</v>
      </c>
      <c r="J20" s="9" t="s">
        <v>473</v>
      </c>
      <c r="K20" s="4" t="s">
        <v>234</v>
      </c>
      <c r="L20" s="4" t="s">
        <v>233</v>
      </c>
      <c r="M20" s="4" t="s">
        <v>237</v>
      </c>
      <c r="N20" s="4" t="s">
        <v>237</v>
      </c>
      <c r="O20" s="4" t="s">
        <v>237</v>
      </c>
      <c r="P20" s="4" t="s">
        <v>234</v>
      </c>
      <c r="Q20" s="4" t="s">
        <v>237</v>
      </c>
      <c r="R20" s="10" t="s">
        <v>308</v>
      </c>
      <c r="S20" s="9" t="s">
        <v>308</v>
      </c>
      <c r="T20" s="4" t="s">
        <v>473</v>
      </c>
      <c r="U20" s="10" t="s">
        <v>233</v>
      </c>
    </row>
    <row r="21" spans="1:21" x14ac:dyDescent="0.25">
      <c r="A21" s="4"/>
      <c r="B21" s="9" t="s">
        <v>313</v>
      </c>
      <c r="C21" s="9" t="s">
        <v>688</v>
      </c>
      <c r="D21" s="10" t="s">
        <v>379</v>
      </c>
      <c r="E21" s="9" t="s">
        <v>1156</v>
      </c>
      <c r="F21" s="4" t="s">
        <v>209</v>
      </c>
      <c r="G21" s="4" t="s">
        <v>272</v>
      </c>
      <c r="H21" s="4" t="s">
        <v>316</v>
      </c>
      <c r="I21" s="10" t="s">
        <v>246</v>
      </c>
      <c r="J21" s="9" t="s">
        <v>1156</v>
      </c>
      <c r="K21" s="4" t="s">
        <v>209</v>
      </c>
      <c r="L21" s="4" t="s">
        <v>272</v>
      </c>
      <c r="M21" s="4" t="s">
        <v>245</v>
      </c>
      <c r="N21" s="4" t="s">
        <v>245</v>
      </c>
      <c r="O21" s="4" t="s">
        <v>245</v>
      </c>
      <c r="P21" s="4" t="s">
        <v>316</v>
      </c>
      <c r="Q21" s="4" t="s">
        <v>245</v>
      </c>
      <c r="R21" s="10" t="s">
        <v>246</v>
      </c>
      <c r="S21" s="9" t="s">
        <v>315</v>
      </c>
      <c r="T21" s="4" t="s">
        <v>688</v>
      </c>
      <c r="U21" s="10" t="s">
        <v>398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517</v>
      </c>
      <c r="C23" s="9" t="s">
        <v>515</v>
      </c>
      <c r="D23" s="10" t="s">
        <v>521</v>
      </c>
      <c r="E23" s="9" t="s">
        <v>517</v>
      </c>
      <c r="F23" s="4" t="s">
        <v>515</v>
      </c>
      <c r="G23" s="4" t="s">
        <v>516</v>
      </c>
      <c r="H23" s="4" t="s">
        <v>1444</v>
      </c>
      <c r="I23" s="10" t="s">
        <v>628</v>
      </c>
      <c r="J23" s="9" t="s">
        <v>517</v>
      </c>
      <c r="K23" s="4" t="s">
        <v>515</v>
      </c>
      <c r="L23" s="4" t="s">
        <v>516</v>
      </c>
      <c r="M23" s="4" t="s">
        <v>663</v>
      </c>
      <c r="N23" s="4" t="s">
        <v>663</v>
      </c>
      <c r="O23" s="4" t="s">
        <v>663</v>
      </c>
      <c r="P23" s="4" t="s">
        <v>521</v>
      </c>
      <c r="Q23" s="4" t="s">
        <v>663</v>
      </c>
      <c r="R23" s="10" t="s">
        <v>627</v>
      </c>
      <c r="S23" s="9" t="s">
        <v>815</v>
      </c>
      <c r="T23" s="4" t="s">
        <v>518</v>
      </c>
      <c r="U23" s="10" t="s">
        <v>626</v>
      </c>
    </row>
    <row r="24" spans="1:21" x14ac:dyDescent="0.25">
      <c r="A24" s="4"/>
      <c r="B24" s="9" t="s">
        <v>1702</v>
      </c>
      <c r="C24" s="9" t="s">
        <v>715</v>
      </c>
      <c r="D24" s="10" t="s">
        <v>1703</v>
      </c>
      <c r="E24" s="9" t="s">
        <v>908</v>
      </c>
      <c r="F24" s="4" t="s">
        <v>899</v>
      </c>
      <c r="G24" s="4" t="s">
        <v>423</v>
      </c>
      <c r="H24" s="4" t="s">
        <v>470</v>
      </c>
      <c r="I24" s="10" t="s">
        <v>635</v>
      </c>
      <c r="J24" s="9" t="s">
        <v>908</v>
      </c>
      <c r="K24" s="4" t="s">
        <v>899</v>
      </c>
      <c r="L24" s="4" t="s">
        <v>423</v>
      </c>
      <c r="M24" s="4" t="s">
        <v>223</v>
      </c>
      <c r="N24" s="4" t="s">
        <v>224</v>
      </c>
      <c r="O24" s="4" t="s">
        <v>225</v>
      </c>
      <c r="P24" s="4" t="s">
        <v>348</v>
      </c>
      <c r="Q24" s="4" t="s">
        <v>227</v>
      </c>
      <c r="R24" s="10" t="s">
        <v>336</v>
      </c>
      <c r="S24" s="9" t="s">
        <v>1231</v>
      </c>
      <c r="T24" s="4" t="s">
        <v>1704</v>
      </c>
      <c r="U24" s="10" t="s">
        <v>1328</v>
      </c>
    </row>
    <row r="25" spans="1:21" x14ac:dyDescent="0.25">
      <c r="A25" s="4"/>
      <c r="B25" s="9" t="s">
        <v>1705</v>
      </c>
      <c r="C25" s="9" t="s">
        <v>159</v>
      </c>
      <c r="D25" s="10" t="s">
        <v>158</v>
      </c>
      <c r="E25" s="9" t="s">
        <v>369</v>
      </c>
      <c r="F25" s="4" t="s">
        <v>1706</v>
      </c>
      <c r="G25" s="4" t="s">
        <v>1145</v>
      </c>
      <c r="H25" s="4" t="s">
        <v>494</v>
      </c>
      <c r="I25" s="10" t="s">
        <v>561</v>
      </c>
      <c r="J25" s="9" t="s">
        <v>1707</v>
      </c>
      <c r="K25" s="4" t="s">
        <v>1708</v>
      </c>
      <c r="L25" s="4" t="s">
        <v>1709</v>
      </c>
      <c r="M25" s="4" t="s">
        <v>280</v>
      </c>
      <c r="N25" s="4" t="s">
        <v>280</v>
      </c>
      <c r="O25" s="4" t="s">
        <v>280</v>
      </c>
      <c r="P25" s="4" t="s">
        <v>250</v>
      </c>
      <c r="Q25" s="4" t="s">
        <v>280</v>
      </c>
      <c r="R25" s="10" t="s">
        <v>280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319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321</v>
      </c>
      <c r="C27" s="9" t="s">
        <v>321</v>
      </c>
      <c r="D27" s="10" t="s">
        <v>245</v>
      </c>
      <c r="E27" s="9" t="s">
        <v>245</v>
      </c>
      <c r="F27" s="4" t="s">
        <v>321</v>
      </c>
      <c r="G27" s="4" t="s">
        <v>245</v>
      </c>
      <c r="H27" s="4" t="s">
        <v>245</v>
      </c>
      <c r="I27" s="10" t="s">
        <v>245</v>
      </c>
      <c r="J27" s="9" t="s">
        <v>245</v>
      </c>
      <c r="K27" s="4" t="s">
        <v>321</v>
      </c>
      <c r="L27" s="4" t="s">
        <v>245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245</v>
      </c>
      <c r="U27" s="10" t="s">
        <v>321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473</v>
      </c>
      <c r="C29" s="9" t="s">
        <v>473</v>
      </c>
      <c r="D29" s="10" t="s">
        <v>309</v>
      </c>
      <c r="E29" s="9" t="s">
        <v>473</v>
      </c>
      <c r="F29" s="4" t="s">
        <v>473</v>
      </c>
      <c r="G29" s="4" t="s">
        <v>473</v>
      </c>
      <c r="H29" s="4" t="s">
        <v>237</v>
      </c>
      <c r="I29" s="10" t="s">
        <v>310</v>
      </c>
      <c r="J29" s="9" t="s">
        <v>473</v>
      </c>
      <c r="K29" s="4" t="s">
        <v>473</v>
      </c>
      <c r="L29" s="4" t="s">
        <v>473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309</v>
      </c>
      <c r="T29" s="4" t="s">
        <v>309</v>
      </c>
      <c r="U29" s="10" t="s">
        <v>236</v>
      </c>
    </row>
    <row r="30" spans="1:21" x14ac:dyDescent="0.25">
      <c r="A30" s="4"/>
      <c r="B30" s="9" t="s">
        <v>719</v>
      </c>
      <c r="C30" s="9" t="s">
        <v>249</v>
      </c>
      <c r="D30" s="10" t="s">
        <v>302</v>
      </c>
      <c r="E30" s="9" t="s">
        <v>303</v>
      </c>
      <c r="F30" s="4" t="s">
        <v>271</v>
      </c>
      <c r="G30" s="4" t="s">
        <v>209</v>
      </c>
      <c r="H30" s="4" t="s">
        <v>245</v>
      </c>
      <c r="I30" s="10" t="s">
        <v>316</v>
      </c>
      <c r="J30" s="9" t="s">
        <v>303</v>
      </c>
      <c r="K30" s="4" t="s">
        <v>271</v>
      </c>
      <c r="L30" s="4" t="s">
        <v>209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244</v>
      </c>
      <c r="T30" s="4" t="s">
        <v>298</v>
      </c>
      <c r="U30" s="10" t="s">
        <v>379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245</v>
      </c>
      <c r="D33" s="10" t="s">
        <v>321</v>
      </c>
      <c r="E33" s="9" t="s">
        <v>245</v>
      </c>
      <c r="F33" s="4" t="s">
        <v>321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321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45" priority="13">
      <formula>$B$18&gt;0</formula>
    </cfRule>
  </conditionalFormatting>
  <conditionalFormatting sqref="A22:U22">
    <cfRule type="expression" dxfId="544" priority="12">
      <formula>A22&lt;&gt;""</formula>
    </cfRule>
  </conditionalFormatting>
  <conditionalFormatting sqref="A25:U25">
    <cfRule type="expression" dxfId="543" priority="11">
      <formula>A25&lt;&gt;""</formula>
    </cfRule>
  </conditionalFormatting>
  <conditionalFormatting sqref="A28:U28">
    <cfRule type="expression" dxfId="542" priority="10">
      <formula>A28&lt;&gt;""</formula>
    </cfRule>
  </conditionalFormatting>
  <conditionalFormatting sqref="A31:U31">
    <cfRule type="expression" dxfId="541" priority="9">
      <formula>A31&lt;&gt;""</formula>
    </cfRule>
  </conditionalFormatting>
  <conditionalFormatting sqref="A34:U34">
    <cfRule type="expression" dxfId="540" priority="8">
      <formula>A34&lt;&gt;""</formula>
    </cfRule>
  </conditionalFormatting>
  <conditionalFormatting sqref="A37:U37">
    <cfRule type="expression" dxfId="539" priority="7">
      <formula>A37&lt;&gt;""</formula>
    </cfRule>
  </conditionalFormatting>
  <conditionalFormatting sqref="A40:U40">
    <cfRule type="expression" dxfId="538" priority="6">
      <formula>A40&lt;&gt;""</formula>
    </cfRule>
  </conditionalFormatting>
  <conditionalFormatting sqref="A43:U43">
    <cfRule type="expression" dxfId="537" priority="5">
      <formula>A43&lt;&gt;""</formula>
    </cfRule>
  </conditionalFormatting>
  <conditionalFormatting sqref="A46:U46">
    <cfRule type="expression" dxfId="536" priority="4">
      <formula>A46&lt;&gt;""</formula>
    </cfRule>
  </conditionalFormatting>
  <conditionalFormatting sqref="A49:U49">
    <cfRule type="expression" dxfId="535" priority="3">
      <formula>A49&lt;&gt;""</formula>
    </cfRule>
  </conditionalFormatting>
  <conditionalFormatting sqref="A52:U52">
    <cfRule type="expression" dxfId="534" priority="2">
      <formula>A52&lt;&gt;""</formula>
    </cfRule>
  </conditionalFormatting>
  <conditionalFormatting sqref="A55:U55">
    <cfRule type="expression" dxfId="5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1710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414</v>
      </c>
      <c r="C20" s="9" t="s">
        <v>329</v>
      </c>
      <c r="D20" s="10" t="s">
        <v>340</v>
      </c>
      <c r="E20" s="9" t="s">
        <v>384</v>
      </c>
      <c r="F20" s="4" t="s">
        <v>290</v>
      </c>
      <c r="G20" s="4" t="s">
        <v>340</v>
      </c>
      <c r="H20" s="4" t="s">
        <v>383</v>
      </c>
      <c r="I20" s="10" t="s">
        <v>356</v>
      </c>
      <c r="J20" s="9" t="s">
        <v>384</v>
      </c>
      <c r="K20" s="4" t="s">
        <v>290</v>
      </c>
      <c r="L20" s="4" t="s">
        <v>340</v>
      </c>
      <c r="M20" s="4" t="s">
        <v>328</v>
      </c>
      <c r="N20" s="4" t="s">
        <v>284</v>
      </c>
      <c r="O20" s="4" t="s">
        <v>236</v>
      </c>
      <c r="P20" s="4" t="s">
        <v>353</v>
      </c>
      <c r="Q20" s="4" t="s">
        <v>282</v>
      </c>
      <c r="R20" s="10" t="s">
        <v>414</v>
      </c>
      <c r="S20" s="9" t="s">
        <v>358</v>
      </c>
      <c r="T20" s="4" t="s">
        <v>358</v>
      </c>
      <c r="U20" s="10" t="s">
        <v>353</v>
      </c>
    </row>
    <row r="21" spans="1:21" x14ac:dyDescent="0.25">
      <c r="A21" s="4"/>
      <c r="B21" s="9" t="s">
        <v>1425</v>
      </c>
      <c r="C21" s="9" t="s">
        <v>668</v>
      </c>
      <c r="D21" s="10" t="s">
        <v>1188</v>
      </c>
      <c r="E21" s="9" t="s">
        <v>1198</v>
      </c>
      <c r="F21" s="4" t="s">
        <v>365</v>
      </c>
      <c r="G21" s="4" t="s">
        <v>347</v>
      </c>
      <c r="H21" s="4" t="s">
        <v>208</v>
      </c>
      <c r="I21" s="10" t="s">
        <v>226</v>
      </c>
      <c r="J21" s="9" t="s">
        <v>1198</v>
      </c>
      <c r="K21" s="4" t="s">
        <v>365</v>
      </c>
      <c r="L21" s="4" t="s">
        <v>347</v>
      </c>
      <c r="M21" s="4" t="s">
        <v>315</v>
      </c>
      <c r="N21" s="4" t="s">
        <v>270</v>
      </c>
      <c r="O21" s="4" t="s">
        <v>315</v>
      </c>
      <c r="P21" s="4" t="s">
        <v>300</v>
      </c>
      <c r="Q21" s="4" t="s">
        <v>315</v>
      </c>
      <c r="R21" s="10" t="s">
        <v>427</v>
      </c>
      <c r="S21" s="9" t="s">
        <v>302</v>
      </c>
      <c r="T21" s="4" t="s">
        <v>405</v>
      </c>
      <c r="U21" s="10" t="s">
        <v>705</v>
      </c>
    </row>
    <row r="22" spans="1:21" x14ac:dyDescent="0.25">
      <c r="A22" s="4"/>
      <c r="B22" s="9" t="s">
        <v>577</v>
      </c>
      <c r="C22" s="9" t="s">
        <v>250</v>
      </c>
      <c r="D22" s="10" t="s">
        <v>250</v>
      </c>
      <c r="E22" s="9" t="s">
        <v>161</v>
      </c>
      <c r="F22" s="4" t="s">
        <v>578</v>
      </c>
      <c r="G22" s="4" t="s">
        <v>161</v>
      </c>
      <c r="H22" s="4" t="s">
        <v>161</v>
      </c>
      <c r="I22" s="10" t="s">
        <v>250</v>
      </c>
      <c r="J22" s="9" t="s">
        <v>166</v>
      </c>
      <c r="K22" s="4" t="s">
        <v>579</v>
      </c>
      <c r="L22" s="4" t="s">
        <v>166</v>
      </c>
      <c r="M22" s="4" t="s">
        <v>250</v>
      </c>
      <c r="N22" s="4" t="s">
        <v>250</v>
      </c>
      <c r="O22" s="4" t="s">
        <v>166</v>
      </c>
      <c r="P22" s="4" t="s">
        <v>250</v>
      </c>
      <c r="Q22" s="4" t="s">
        <v>250</v>
      </c>
      <c r="R22" s="10" t="s">
        <v>166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543</v>
      </c>
      <c r="C23" s="9" t="s">
        <v>256</v>
      </c>
      <c r="D23" s="10" t="s">
        <v>542</v>
      </c>
      <c r="E23" s="9" t="s">
        <v>445</v>
      </c>
      <c r="F23" s="4" t="s">
        <v>476</v>
      </c>
      <c r="G23" s="4" t="s">
        <v>542</v>
      </c>
      <c r="H23" s="4" t="s">
        <v>626</v>
      </c>
      <c r="I23" s="10" t="s">
        <v>442</v>
      </c>
      <c r="J23" s="9" t="s">
        <v>445</v>
      </c>
      <c r="K23" s="4" t="s">
        <v>476</v>
      </c>
      <c r="L23" s="4" t="s">
        <v>542</v>
      </c>
      <c r="M23" s="4" t="s">
        <v>602</v>
      </c>
      <c r="N23" s="4" t="s">
        <v>439</v>
      </c>
      <c r="O23" s="4" t="s">
        <v>517</v>
      </c>
      <c r="P23" s="4" t="s">
        <v>543</v>
      </c>
      <c r="Q23" s="4" t="s">
        <v>480</v>
      </c>
      <c r="R23" s="10" t="s">
        <v>256</v>
      </c>
      <c r="S23" s="9" t="s">
        <v>256</v>
      </c>
      <c r="T23" s="4" t="s">
        <v>713</v>
      </c>
      <c r="U23" s="10" t="s">
        <v>547</v>
      </c>
    </row>
    <row r="24" spans="1:21" x14ac:dyDescent="0.25">
      <c r="A24" s="4"/>
      <c r="B24" s="9" t="s">
        <v>1711</v>
      </c>
      <c r="C24" s="9" t="s">
        <v>1712</v>
      </c>
      <c r="D24" s="10" t="s">
        <v>1713</v>
      </c>
      <c r="E24" s="9" t="s">
        <v>216</v>
      </c>
      <c r="F24" s="4" t="s">
        <v>819</v>
      </c>
      <c r="G24" s="4" t="s">
        <v>219</v>
      </c>
      <c r="H24" s="4" t="s">
        <v>838</v>
      </c>
      <c r="I24" s="10" t="s">
        <v>538</v>
      </c>
      <c r="J24" s="9" t="s">
        <v>216</v>
      </c>
      <c r="K24" s="4" t="s">
        <v>819</v>
      </c>
      <c r="L24" s="4" t="s">
        <v>219</v>
      </c>
      <c r="M24" s="4" t="s">
        <v>273</v>
      </c>
      <c r="N24" s="4" t="s">
        <v>207</v>
      </c>
      <c r="O24" s="4" t="s">
        <v>379</v>
      </c>
      <c r="P24" s="4" t="s">
        <v>366</v>
      </c>
      <c r="Q24" s="4" t="s">
        <v>244</v>
      </c>
      <c r="R24" s="10" t="s">
        <v>434</v>
      </c>
      <c r="S24" s="9" t="s">
        <v>221</v>
      </c>
      <c r="T24" s="4" t="s">
        <v>1714</v>
      </c>
      <c r="U24" s="10" t="s">
        <v>423</v>
      </c>
    </row>
    <row r="25" spans="1:21" x14ac:dyDescent="0.25">
      <c r="A25" s="4"/>
      <c r="B25" s="9" t="s">
        <v>1715</v>
      </c>
      <c r="C25" s="9" t="s">
        <v>250</v>
      </c>
      <c r="D25" s="10" t="s">
        <v>250</v>
      </c>
      <c r="E25" s="9" t="s">
        <v>1043</v>
      </c>
      <c r="F25" s="4" t="s">
        <v>578</v>
      </c>
      <c r="G25" s="4" t="s">
        <v>1469</v>
      </c>
      <c r="H25" s="4" t="s">
        <v>458</v>
      </c>
      <c r="I25" s="10" t="s">
        <v>493</v>
      </c>
      <c r="J25" s="9" t="s">
        <v>1146</v>
      </c>
      <c r="K25" s="4" t="s">
        <v>1716</v>
      </c>
      <c r="L25" s="4" t="s">
        <v>1717</v>
      </c>
      <c r="M25" s="4" t="s">
        <v>166</v>
      </c>
      <c r="N25" s="4" t="s">
        <v>170</v>
      </c>
      <c r="O25" s="4" t="s">
        <v>696</v>
      </c>
      <c r="P25" s="4" t="s">
        <v>250</v>
      </c>
      <c r="Q25" s="4" t="s">
        <v>250</v>
      </c>
      <c r="R25" s="10" t="s">
        <v>760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319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310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310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246</v>
      </c>
      <c r="C27" s="9" t="s">
        <v>321</v>
      </c>
      <c r="D27" s="10" t="s">
        <v>316</v>
      </c>
      <c r="E27" s="9" t="s">
        <v>321</v>
      </c>
      <c r="F27" s="4" t="s">
        <v>316</v>
      </c>
      <c r="G27" s="4" t="s">
        <v>245</v>
      </c>
      <c r="H27" s="4" t="s">
        <v>245</v>
      </c>
      <c r="I27" s="10" t="s">
        <v>245</v>
      </c>
      <c r="J27" s="9" t="s">
        <v>321</v>
      </c>
      <c r="K27" s="4" t="s">
        <v>316</v>
      </c>
      <c r="L27" s="4" t="s">
        <v>245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245</v>
      </c>
      <c r="U27" s="10" t="s">
        <v>246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309</v>
      </c>
      <c r="C29" s="9" t="s">
        <v>473</v>
      </c>
      <c r="D29" s="10" t="s">
        <v>308</v>
      </c>
      <c r="E29" s="9" t="s">
        <v>309</v>
      </c>
      <c r="F29" s="4" t="s">
        <v>309</v>
      </c>
      <c r="G29" s="4" t="s">
        <v>309</v>
      </c>
      <c r="H29" s="4" t="s">
        <v>237</v>
      </c>
      <c r="I29" s="10" t="s">
        <v>310</v>
      </c>
      <c r="J29" s="9" t="s">
        <v>309</v>
      </c>
      <c r="K29" s="4" t="s">
        <v>309</v>
      </c>
      <c r="L29" s="4" t="s">
        <v>309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309</v>
      </c>
      <c r="T29" s="4" t="s">
        <v>308</v>
      </c>
      <c r="U29" s="10" t="s">
        <v>473</v>
      </c>
    </row>
    <row r="30" spans="1:21" x14ac:dyDescent="0.25">
      <c r="A30" s="4"/>
      <c r="B30" s="9" t="s">
        <v>508</v>
      </c>
      <c r="C30" s="9" t="s">
        <v>225</v>
      </c>
      <c r="D30" s="10" t="s">
        <v>366</v>
      </c>
      <c r="E30" s="9" t="s">
        <v>274</v>
      </c>
      <c r="F30" s="4" t="s">
        <v>300</v>
      </c>
      <c r="G30" s="4" t="s">
        <v>227</v>
      </c>
      <c r="H30" s="4" t="s">
        <v>245</v>
      </c>
      <c r="I30" s="10" t="s">
        <v>316</v>
      </c>
      <c r="J30" s="9" t="s">
        <v>274</v>
      </c>
      <c r="K30" s="4" t="s">
        <v>300</v>
      </c>
      <c r="L30" s="4" t="s">
        <v>227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244</v>
      </c>
      <c r="T30" s="4" t="s">
        <v>379</v>
      </c>
      <c r="U30" s="10" t="s">
        <v>366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245</v>
      </c>
      <c r="D33" s="10" t="s">
        <v>321</v>
      </c>
      <c r="E33" s="9" t="s">
        <v>245</v>
      </c>
      <c r="F33" s="4" t="s">
        <v>321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321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32" priority="13">
      <formula>$B$18&gt;0</formula>
    </cfRule>
  </conditionalFormatting>
  <conditionalFormatting sqref="A22:U22">
    <cfRule type="expression" dxfId="531" priority="12">
      <formula>A22&lt;&gt;""</formula>
    </cfRule>
  </conditionalFormatting>
  <conditionalFormatting sqref="A25:U25">
    <cfRule type="expression" dxfId="530" priority="11">
      <formula>A25&lt;&gt;""</formula>
    </cfRule>
  </conditionalFormatting>
  <conditionalFormatting sqref="A28:U28">
    <cfRule type="expression" dxfId="529" priority="10">
      <formula>A28&lt;&gt;""</formula>
    </cfRule>
  </conditionalFormatting>
  <conditionalFormatting sqref="A31:U31">
    <cfRule type="expression" dxfId="528" priority="9">
      <formula>A31&lt;&gt;""</formula>
    </cfRule>
  </conditionalFormatting>
  <conditionalFormatting sqref="A34:U34">
    <cfRule type="expression" dxfId="527" priority="8">
      <formula>A34&lt;&gt;""</formula>
    </cfRule>
  </conditionalFormatting>
  <conditionalFormatting sqref="A37:U37">
    <cfRule type="expression" dxfId="526" priority="7">
      <formula>A37&lt;&gt;""</formula>
    </cfRule>
  </conditionalFormatting>
  <conditionalFormatting sqref="A40:U40">
    <cfRule type="expression" dxfId="525" priority="6">
      <formula>A40&lt;&gt;""</formula>
    </cfRule>
  </conditionalFormatting>
  <conditionalFormatting sqref="A43:U43">
    <cfRule type="expression" dxfId="524" priority="5">
      <formula>A43&lt;&gt;""</formula>
    </cfRule>
  </conditionalFormatting>
  <conditionalFormatting sqref="A46:U46">
    <cfRule type="expression" dxfId="523" priority="4">
      <formula>A46&lt;&gt;""</formula>
    </cfRule>
  </conditionalFormatting>
  <conditionalFormatting sqref="A49:U49">
    <cfRule type="expression" dxfId="522" priority="3">
      <formula>A49&lt;&gt;""</formula>
    </cfRule>
  </conditionalFormatting>
  <conditionalFormatting sqref="A52:U52">
    <cfRule type="expression" dxfId="521" priority="2">
      <formula>A52&lt;&gt;""</formula>
    </cfRule>
  </conditionalFormatting>
  <conditionalFormatting sqref="A55:U55">
    <cfRule type="expression" dxfId="5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625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288</v>
      </c>
      <c r="C20" s="9" t="s">
        <v>383</v>
      </c>
      <c r="D20" s="10" t="s">
        <v>326</v>
      </c>
      <c r="E20" s="9" t="s">
        <v>288</v>
      </c>
      <c r="F20" s="4" t="s">
        <v>235</v>
      </c>
      <c r="G20" s="4" t="s">
        <v>288</v>
      </c>
      <c r="H20" s="4" t="s">
        <v>328</v>
      </c>
      <c r="I20" s="10" t="s">
        <v>326</v>
      </c>
      <c r="J20" s="9" t="s">
        <v>288</v>
      </c>
      <c r="K20" s="4" t="s">
        <v>235</v>
      </c>
      <c r="L20" s="4" t="s">
        <v>288</v>
      </c>
      <c r="M20" s="4" t="s">
        <v>309</v>
      </c>
      <c r="N20" s="4" t="s">
        <v>325</v>
      </c>
      <c r="O20" s="4" t="s">
        <v>289</v>
      </c>
      <c r="P20" s="4" t="s">
        <v>473</v>
      </c>
      <c r="Q20" s="4" t="s">
        <v>328</v>
      </c>
      <c r="R20" s="10" t="s">
        <v>340</v>
      </c>
      <c r="S20" s="9" t="s">
        <v>384</v>
      </c>
      <c r="T20" s="4" t="s">
        <v>383</v>
      </c>
      <c r="U20" s="10" t="s">
        <v>325</v>
      </c>
    </row>
    <row r="21" spans="1:21" x14ac:dyDescent="0.25">
      <c r="A21" s="4"/>
      <c r="B21" s="9" t="s">
        <v>385</v>
      </c>
      <c r="C21" s="9" t="s">
        <v>387</v>
      </c>
      <c r="D21" s="10" t="s">
        <v>386</v>
      </c>
      <c r="E21" s="9" t="s">
        <v>570</v>
      </c>
      <c r="F21" s="4" t="s">
        <v>389</v>
      </c>
      <c r="G21" s="4" t="s">
        <v>591</v>
      </c>
      <c r="H21" s="4" t="s">
        <v>410</v>
      </c>
      <c r="I21" s="10" t="s">
        <v>227</v>
      </c>
      <c r="J21" s="9" t="s">
        <v>570</v>
      </c>
      <c r="K21" s="4" t="s">
        <v>389</v>
      </c>
      <c r="L21" s="4" t="s">
        <v>591</v>
      </c>
      <c r="M21" s="4" t="s">
        <v>321</v>
      </c>
      <c r="N21" s="4" t="s">
        <v>246</v>
      </c>
      <c r="O21" s="4" t="s">
        <v>300</v>
      </c>
      <c r="P21" s="4" t="s">
        <v>316</v>
      </c>
      <c r="Q21" s="4" t="s">
        <v>246</v>
      </c>
      <c r="R21" s="10" t="s">
        <v>226</v>
      </c>
      <c r="S21" s="9" t="s">
        <v>389</v>
      </c>
      <c r="T21" s="4" t="s">
        <v>597</v>
      </c>
      <c r="U21" s="10" t="s">
        <v>591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626</v>
      </c>
      <c r="C23" s="9" t="s">
        <v>601</v>
      </c>
      <c r="D23" s="10" t="s">
        <v>522</v>
      </c>
      <c r="E23" s="9" t="s">
        <v>626</v>
      </c>
      <c r="F23" s="4" t="s">
        <v>522</v>
      </c>
      <c r="G23" s="4" t="s">
        <v>522</v>
      </c>
      <c r="H23" s="4" t="s">
        <v>602</v>
      </c>
      <c r="I23" s="10" t="s">
        <v>626</v>
      </c>
      <c r="J23" s="9" t="s">
        <v>626</v>
      </c>
      <c r="K23" s="4" t="s">
        <v>522</v>
      </c>
      <c r="L23" s="4" t="s">
        <v>522</v>
      </c>
      <c r="M23" s="4" t="s">
        <v>627</v>
      </c>
      <c r="N23" s="4" t="s">
        <v>516</v>
      </c>
      <c r="O23" s="4" t="s">
        <v>523</v>
      </c>
      <c r="P23" s="4" t="s">
        <v>628</v>
      </c>
      <c r="Q23" s="4" t="s">
        <v>602</v>
      </c>
      <c r="R23" s="10" t="s">
        <v>543</v>
      </c>
      <c r="S23" s="9" t="s">
        <v>605</v>
      </c>
      <c r="T23" s="4" t="s">
        <v>626</v>
      </c>
      <c r="U23" s="10" t="s">
        <v>520</v>
      </c>
    </row>
    <row r="24" spans="1:21" x14ac:dyDescent="0.25">
      <c r="A24" s="4"/>
      <c r="B24" s="9" t="s">
        <v>629</v>
      </c>
      <c r="C24" s="9" t="s">
        <v>630</v>
      </c>
      <c r="D24" s="10" t="s">
        <v>631</v>
      </c>
      <c r="E24" s="9" t="s">
        <v>632</v>
      </c>
      <c r="F24" s="4" t="s">
        <v>633</v>
      </c>
      <c r="G24" s="4" t="s">
        <v>634</v>
      </c>
      <c r="H24" s="4" t="s">
        <v>296</v>
      </c>
      <c r="I24" s="10" t="s">
        <v>303</v>
      </c>
      <c r="J24" s="9" t="s">
        <v>632</v>
      </c>
      <c r="K24" s="4" t="s">
        <v>633</v>
      </c>
      <c r="L24" s="4" t="s">
        <v>634</v>
      </c>
      <c r="M24" s="4" t="s">
        <v>223</v>
      </c>
      <c r="N24" s="4" t="s">
        <v>223</v>
      </c>
      <c r="O24" s="4" t="s">
        <v>389</v>
      </c>
      <c r="P24" s="4" t="s">
        <v>348</v>
      </c>
      <c r="Q24" s="4" t="s">
        <v>300</v>
      </c>
      <c r="R24" s="10" t="s">
        <v>635</v>
      </c>
      <c r="S24" s="9" t="s">
        <v>376</v>
      </c>
      <c r="T24" s="4" t="s">
        <v>636</v>
      </c>
      <c r="U24" s="10" t="s">
        <v>637</v>
      </c>
    </row>
    <row r="25" spans="1:21" x14ac:dyDescent="0.25">
      <c r="A25" s="4"/>
      <c r="B25" s="9" t="s">
        <v>638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639</v>
      </c>
      <c r="K25" s="4" t="s">
        <v>639</v>
      </c>
      <c r="L25" s="4" t="s">
        <v>639</v>
      </c>
      <c r="M25" s="4" t="s">
        <v>437</v>
      </c>
      <c r="N25" s="4" t="s">
        <v>250</v>
      </c>
      <c r="O25" s="4" t="s">
        <v>621</v>
      </c>
      <c r="P25" s="4" t="s">
        <v>437</v>
      </c>
      <c r="Q25" s="4" t="s">
        <v>250</v>
      </c>
      <c r="R25" s="10" t="s">
        <v>640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237</v>
      </c>
      <c r="D26" s="10" t="s">
        <v>310</v>
      </c>
      <c r="E26" s="9" t="s">
        <v>237</v>
      </c>
      <c r="F26" s="4" t="s">
        <v>310</v>
      </c>
      <c r="G26" s="4" t="s">
        <v>237</v>
      </c>
      <c r="H26" s="4" t="s">
        <v>237</v>
      </c>
      <c r="I26" s="10" t="s">
        <v>308</v>
      </c>
      <c r="J26" s="9" t="s">
        <v>237</v>
      </c>
      <c r="K26" s="4" t="s">
        <v>310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237</v>
      </c>
      <c r="T26" s="4" t="s">
        <v>310</v>
      </c>
      <c r="U26" s="10" t="s">
        <v>237</v>
      </c>
    </row>
    <row r="27" spans="1:21" x14ac:dyDescent="0.25">
      <c r="A27" s="4"/>
      <c r="B27" s="9" t="s">
        <v>271</v>
      </c>
      <c r="C27" s="9" t="s">
        <v>247</v>
      </c>
      <c r="D27" s="10" t="s">
        <v>210</v>
      </c>
      <c r="E27" s="9" t="s">
        <v>270</v>
      </c>
      <c r="F27" s="4" t="s">
        <v>315</v>
      </c>
      <c r="G27" s="4" t="s">
        <v>246</v>
      </c>
      <c r="H27" s="4" t="s">
        <v>245</v>
      </c>
      <c r="I27" s="10" t="s">
        <v>316</v>
      </c>
      <c r="J27" s="9" t="s">
        <v>270</v>
      </c>
      <c r="K27" s="4" t="s">
        <v>315</v>
      </c>
      <c r="L27" s="4" t="s">
        <v>246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245</v>
      </c>
      <c r="T27" s="4" t="s">
        <v>273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270</v>
      </c>
      <c r="C30" s="9" t="s">
        <v>247</v>
      </c>
      <c r="D30" s="10" t="s">
        <v>315</v>
      </c>
      <c r="E30" s="9" t="s">
        <v>315</v>
      </c>
      <c r="F30" s="4" t="s">
        <v>315</v>
      </c>
      <c r="G30" s="4" t="s">
        <v>321</v>
      </c>
      <c r="H30" s="4" t="s">
        <v>245</v>
      </c>
      <c r="I30" s="10" t="s">
        <v>245</v>
      </c>
      <c r="J30" s="9" t="s">
        <v>315</v>
      </c>
      <c r="K30" s="4" t="s">
        <v>315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321</v>
      </c>
      <c r="T30" s="4" t="s">
        <v>315</v>
      </c>
      <c r="U30" s="10" t="s">
        <v>247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06" priority="13">
      <formula>$B$18&gt;0</formula>
    </cfRule>
  </conditionalFormatting>
  <conditionalFormatting sqref="A22:U22">
    <cfRule type="expression" dxfId="1805" priority="12">
      <formula>A22&lt;&gt;""</formula>
    </cfRule>
  </conditionalFormatting>
  <conditionalFormatting sqref="A25:U25">
    <cfRule type="expression" dxfId="1804" priority="11">
      <formula>A25&lt;&gt;""</formula>
    </cfRule>
  </conditionalFormatting>
  <conditionalFormatting sqref="A28:U28">
    <cfRule type="expression" dxfId="1803" priority="10">
      <formula>A28&lt;&gt;""</formula>
    </cfRule>
  </conditionalFormatting>
  <conditionalFormatting sqref="A31:U31">
    <cfRule type="expression" dxfId="1802" priority="9">
      <formula>A31&lt;&gt;""</formula>
    </cfRule>
  </conditionalFormatting>
  <conditionalFormatting sqref="A34:U34">
    <cfRule type="expression" dxfId="1801" priority="8">
      <formula>A34&lt;&gt;""</formula>
    </cfRule>
  </conditionalFormatting>
  <conditionalFormatting sqref="A37:U37">
    <cfRule type="expression" dxfId="1800" priority="7">
      <formula>A37&lt;&gt;""</formula>
    </cfRule>
  </conditionalFormatting>
  <conditionalFormatting sqref="A40:U40">
    <cfRule type="expression" dxfId="1799" priority="6">
      <formula>A40&lt;&gt;""</formula>
    </cfRule>
  </conditionalFormatting>
  <conditionalFormatting sqref="A43:U43">
    <cfRule type="expression" dxfId="1798" priority="5">
      <formula>A43&lt;&gt;""</formula>
    </cfRule>
  </conditionalFormatting>
  <conditionalFormatting sqref="A46:U46">
    <cfRule type="expression" dxfId="1797" priority="4">
      <formula>A46&lt;&gt;""</formula>
    </cfRule>
  </conditionalFormatting>
  <conditionalFormatting sqref="A49:U49">
    <cfRule type="expression" dxfId="1796" priority="3">
      <formula>A49&lt;&gt;""</formula>
    </cfRule>
  </conditionalFormatting>
  <conditionalFormatting sqref="A52:U52">
    <cfRule type="expression" dxfId="1795" priority="2">
      <formula>A52&lt;&gt;""</formula>
    </cfRule>
  </conditionalFormatting>
  <conditionalFormatting sqref="A55:U55">
    <cfRule type="expression" dxfId="17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109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1718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340</v>
      </c>
      <c r="C20" s="9" t="s">
        <v>414</v>
      </c>
      <c r="D20" s="10" t="s">
        <v>353</v>
      </c>
      <c r="E20" s="9" t="s">
        <v>402</v>
      </c>
      <c r="F20" s="4" t="s">
        <v>339</v>
      </c>
      <c r="G20" s="4" t="s">
        <v>235</v>
      </c>
      <c r="H20" s="4" t="s">
        <v>239</v>
      </c>
      <c r="I20" s="10" t="s">
        <v>358</v>
      </c>
      <c r="J20" s="9" t="s">
        <v>402</v>
      </c>
      <c r="K20" s="4" t="s">
        <v>339</v>
      </c>
      <c r="L20" s="4" t="s">
        <v>235</v>
      </c>
      <c r="M20" s="4" t="s">
        <v>288</v>
      </c>
      <c r="N20" s="4" t="s">
        <v>325</v>
      </c>
      <c r="O20" s="4" t="s">
        <v>308</v>
      </c>
      <c r="P20" s="4" t="s">
        <v>327</v>
      </c>
      <c r="Q20" s="4" t="s">
        <v>307</v>
      </c>
      <c r="R20" s="10" t="s">
        <v>355</v>
      </c>
      <c r="S20" s="9" t="s">
        <v>309</v>
      </c>
      <c r="T20" s="4" t="s">
        <v>236</v>
      </c>
      <c r="U20" s="10" t="s">
        <v>519</v>
      </c>
    </row>
    <row r="21" spans="1:21" x14ac:dyDescent="0.25">
      <c r="A21" s="4"/>
      <c r="B21" s="9" t="s">
        <v>1719</v>
      </c>
      <c r="C21" s="9" t="s">
        <v>1720</v>
      </c>
      <c r="D21" s="10" t="s">
        <v>687</v>
      </c>
      <c r="E21" s="9" t="s">
        <v>721</v>
      </c>
      <c r="F21" s="4" t="s">
        <v>719</v>
      </c>
      <c r="G21" s="4" t="s">
        <v>397</v>
      </c>
      <c r="H21" s="4" t="s">
        <v>273</v>
      </c>
      <c r="I21" s="10" t="s">
        <v>209</v>
      </c>
      <c r="J21" s="9" t="s">
        <v>721</v>
      </c>
      <c r="K21" s="4" t="s">
        <v>719</v>
      </c>
      <c r="L21" s="4" t="s">
        <v>397</v>
      </c>
      <c r="M21" s="4" t="s">
        <v>246</v>
      </c>
      <c r="N21" s="4" t="s">
        <v>246</v>
      </c>
      <c r="O21" s="4" t="s">
        <v>316</v>
      </c>
      <c r="P21" s="4" t="s">
        <v>247</v>
      </c>
      <c r="Q21" s="4" t="s">
        <v>321</v>
      </c>
      <c r="R21" s="10" t="s">
        <v>206</v>
      </c>
      <c r="S21" s="9" t="s">
        <v>270</v>
      </c>
      <c r="T21" s="4" t="s">
        <v>1382</v>
      </c>
      <c r="U21" s="10" t="s">
        <v>293</v>
      </c>
    </row>
    <row r="22" spans="1:21" x14ac:dyDescent="0.25">
      <c r="A22" s="4"/>
      <c r="B22" s="9" t="s">
        <v>1721</v>
      </c>
      <c r="C22" s="9" t="s">
        <v>250</v>
      </c>
      <c r="D22" s="10" t="s">
        <v>250</v>
      </c>
      <c r="E22" s="9" t="s">
        <v>369</v>
      </c>
      <c r="F22" s="4" t="s">
        <v>369</v>
      </c>
      <c r="G22" s="4" t="s">
        <v>422</v>
      </c>
      <c r="H22" s="4" t="s">
        <v>422</v>
      </c>
      <c r="I22" s="10" t="s">
        <v>250</v>
      </c>
      <c r="J22" s="9" t="s">
        <v>1252</v>
      </c>
      <c r="K22" s="4" t="s">
        <v>1252</v>
      </c>
      <c r="L22" s="4" t="s">
        <v>460</v>
      </c>
      <c r="M22" s="4" t="s">
        <v>250</v>
      </c>
      <c r="N22" s="4" t="s">
        <v>250</v>
      </c>
      <c r="O22" s="4" t="s">
        <v>460</v>
      </c>
      <c r="P22" s="4" t="s">
        <v>250</v>
      </c>
      <c r="Q22" s="4" t="s">
        <v>250</v>
      </c>
      <c r="R22" s="10" t="s">
        <v>250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514</v>
      </c>
      <c r="B23" s="9" t="s">
        <v>543</v>
      </c>
      <c r="C23" s="9" t="s">
        <v>256</v>
      </c>
      <c r="D23" s="10" t="s">
        <v>542</v>
      </c>
      <c r="E23" s="9" t="s">
        <v>547</v>
      </c>
      <c r="F23" s="4" t="s">
        <v>545</v>
      </c>
      <c r="G23" s="4" t="s">
        <v>683</v>
      </c>
      <c r="H23" s="4" t="s">
        <v>519</v>
      </c>
      <c r="I23" s="10" t="s">
        <v>445</v>
      </c>
      <c r="J23" s="9" t="s">
        <v>547</v>
      </c>
      <c r="K23" s="4" t="s">
        <v>545</v>
      </c>
      <c r="L23" s="4" t="s">
        <v>683</v>
      </c>
      <c r="M23" s="4" t="s">
        <v>522</v>
      </c>
      <c r="N23" s="4" t="s">
        <v>516</v>
      </c>
      <c r="O23" s="4" t="s">
        <v>604</v>
      </c>
      <c r="P23" s="4" t="s">
        <v>603</v>
      </c>
      <c r="Q23" s="4" t="s">
        <v>815</v>
      </c>
      <c r="R23" s="10" t="s">
        <v>600</v>
      </c>
      <c r="S23" s="9" t="s">
        <v>521</v>
      </c>
      <c r="T23" s="4" t="s">
        <v>519</v>
      </c>
      <c r="U23" s="10" t="s">
        <v>236</v>
      </c>
    </row>
    <row r="24" spans="1:21" x14ac:dyDescent="0.25">
      <c r="A24" s="4"/>
      <c r="B24" s="9" t="s">
        <v>1722</v>
      </c>
      <c r="C24" s="9" t="s">
        <v>1712</v>
      </c>
      <c r="D24" s="10" t="s">
        <v>550</v>
      </c>
      <c r="E24" s="9" t="s">
        <v>816</v>
      </c>
      <c r="F24" s="4" t="s">
        <v>590</v>
      </c>
      <c r="G24" s="4" t="s">
        <v>938</v>
      </c>
      <c r="H24" s="4" t="s">
        <v>718</v>
      </c>
      <c r="I24" s="10" t="s">
        <v>537</v>
      </c>
      <c r="J24" s="9" t="s">
        <v>816</v>
      </c>
      <c r="K24" s="4" t="s">
        <v>590</v>
      </c>
      <c r="L24" s="4" t="s">
        <v>938</v>
      </c>
      <c r="M24" s="4" t="s">
        <v>271</v>
      </c>
      <c r="N24" s="4" t="s">
        <v>223</v>
      </c>
      <c r="O24" s="4" t="s">
        <v>569</v>
      </c>
      <c r="P24" s="4" t="s">
        <v>399</v>
      </c>
      <c r="Q24" s="4" t="s">
        <v>210</v>
      </c>
      <c r="R24" s="10" t="s">
        <v>773</v>
      </c>
      <c r="S24" s="9" t="s">
        <v>825</v>
      </c>
      <c r="T24" s="4" t="s">
        <v>1723</v>
      </c>
      <c r="U24" s="10" t="s">
        <v>569</v>
      </c>
    </row>
    <row r="25" spans="1:21" x14ac:dyDescent="0.25">
      <c r="A25" s="4"/>
      <c r="B25" s="9" t="s">
        <v>1724</v>
      </c>
      <c r="C25" s="9" t="s">
        <v>250</v>
      </c>
      <c r="D25" s="10" t="s">
        <v>250</v>
      </c>
      <c r="E25" s="9" t="s">
        <v>369</v>
      </c>
      <c r="F25" s="4" t="s">
        <v>369</v>
      </c>
      <c r="G25" s="4" t="s">
        <v>422</v>
      </c>
      <c r="H25" s="4" t="s">
        <v>955</v>
      </c>
      <c r="I25" s="10" t="s">
        <v>163</v>
      </c>
      <c r="J25" s="9" t="s">
        <v>1707</v>
      </c>
      <c r="K25" s="4" t="s">
        <v>1725</v>
      </c>
      <c r="L25" s="4" t="s">
        <v>1717</v>
      </c>
      <c r="M25" s="4" t="s">
        <v>460</v>
      </c>
      <c r="N25" s="4" t="s">
        <v>460</v>
      </c>
      <c r="O25" s="4" t="s">
        <v>723</v>
      </c>
      <c r="P25" s="4" t="s">
        <v>760</v>
      </c>
      <c r="Q25" s="4" t="s">
        <v>460</v>
      </c>
      <c r="R25" s="10" t="s">
        <v>1717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319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316</v>
      </c>
      <c r="C27" s="9" t="s">
        <v>316</v>
      </c>
      <c r="D27" s="10" t="s">
        <v>245</v>
      </c>
      <c r="E27" s="9" t="s">
        <v>321</v>
      </c>
      <c r="F27" s="4" t="s">
        <v>321</v>
      </c>
      <c r="G27" s="4" t="s">
        <v>321</v>
      </c>
      <c r="H27" s="4" t="s">
        <v>245</v>
      </c>
      <c r="I27" s="10" t="s">
        <v>245</v>
      </c>
      <c r="J27" s="9" t="s">
        <v>321</v>
      </c>
      <c r="K27" s="4" t="s">
        <v>321</v>
      </c>
      <c r="L27" s="4" t="s">
        <v>321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245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308</v>
      </c>
      <c r="G29" s="4" t="s">
        <v>310</v>
      </c>
      <c r="H29" s="4" t="s">
        <v>237</v>
      </c>
      <c r="I29" s="10" t="s">
        <v>237</v>
      </c>
      <c r="J29" s="9" t="s">
        <v>310</v>
      </c>
      <c r="K29" s="4" t="s">
        <v>308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309</v>
      </c>
      <c r="T29" s="4" t="s">
        <v>310</v>
      </c>
      <c r="U29" s="10" t="s">
        <v>310</v>
      </c>
    </row>
    <row r="30" spans="1:21" x14ac:dyDescent="0.25">
      <c r="A30" s="4"/>
      <c r="B30" s="9" t="s">
        <v>427</v>
      </c>
      <c r="C30" s="9" t="s">
        <v>301</v>
      </c>
      <c r="D30" s="10" t="s">
        <v>210</v>
      </c>
      <c r="E30" s="9" t="s">
        <v>223</v>
      </c>
      <c r="F30" s="4" t="s">
        <v>244</v>
      </c>
      <c r="G30" s="4" t="s">
        <v>246</v>
      </c>
      <c r="H30" s="4" t="s">
        <v>245</v>
      </c>
      <c r="I30" s="10" t="s">
        <v>245</v>
      </c>
      <c r="J30" s="9" t="s">
        <v>223</v>
      </c>
      <c r="K30" s="4" t="s">
        <v>244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247</v>
      </c>
      <c r="T30" s="4" t="s">
        <v>223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245</v>
      </c>
      <c r="D33" s="10" t="s">
        <v>321</v>
      </c>
      <c r="E33" s="9" t="s">
        <v>245</v>
      </c>
      <c r="F33" s="4" t="s">
        <v>321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321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19" priority="13">
      <formula>$B$18&gt;0</formula>
    </cfRule>
  </conditionalFormatting>
  <conditionalFormatting sqref="A22:U22">
    <cfRule type="expression" dxfId="518" priority="12">
      <formula>A22&lt;&gt;""</formula>
    </cfRule>
  </conditionalFormatting>
  <conditionalFormatting sqref="A25:U25">
    <cfRule type="expression" dxfId="517" priority="11">
      <formula>A25&lt;&gt;""</formula>
    </cfRule>
  </conditionalFormatting>
  <conditionalFormatting sqref="A28:U28">
    <cfRule type="expression" dxfId="516" priority="10">
      <formula>A28&lt;&gt;""</formula>
    </cfRule>
  </conditionalFormatting>
  <conditionalFormatting sqref="A31:U31">
    <cfRule type="expression" dxfId="515" priority="9">
      <formula>A31&lt;&gt;""</formula>
    </cfRule>
  </conditionalFormatting>
  <conditionalFormatting sqref="A34:U34">
    <cfRule type="expression" dxfId="514" priority="8">
      <formula>A34&lt;&gt;""</formula>
    </cfRule>
  </conditionalFormatting>
  <conditionalFormatting sqref="A37:U37">
    <cfRule type="expression" dxfId="513" priority="7">
      <formula>A37&lt;&gt;""</formula>
    </cfRule>
  </conditionalFormatting>
  <conditionalFormatting sqref="A40:U40">
    <cfRule type="expression" dxfId="512" priority="6">
      <formula>A40&lt;&gt;""</formula>
    </cfRule>
  </conditionalFormatting>
  <conditionalFormatting sqref="A43:U43">
    <cfRule type="expression" dxfId="511" priority="5">
      <formula>A43&lt;&gt;""</formula>
    </cfRule>
  </conditionalFormatting>
  <conditionalFormatting sqref="A46:U46">
    <cfRule type="expression" dxfId="510" priority="4">
      <formula>A46&lt;&gt;""</formula>
    </cfRule>
  </conditionalFormatting>
  <conditionalFormatting sqref="A49:U49">
    <cfRule type="expression" dxfId="509" priority="3">
      <formula>A49&lt;&gt;""</formula>
    </cfRule>
  </conditionalFormatting>
  <conditionalFormatting sqref="A52:U52">
    <cfRule type="expression" dxfId="508" priority="2">
      <formula>A52&lt;&gt;""</formula>
    </cfRule>
  </conditionalFormatting>
  <conditionalFormatting sqref="A55:U55">
    <cfRule type="expression" dxfId="5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1726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473</v>
      </c>
      <c r="C20" s="9" t="s">
        <v>233</v>
      </c>
      <c r="D20" s="10" t="s">
        <v>310</v>
      </c>
      <c r="E20" s="9" t="s">
        <v>473</v>
      </c>
      <c r="F20" s="4" t="s">
        <v>233</v>
      </c>
      <c r="G20" s="4" t="s">
        <v>234</v>
      </c>
      <c r="H20" s="4" t="s">
        <v>237</v>
      </c>
      <c r="I20" s="10" t="s">
        <v>307</v>
      </c>
      <c r="J20" s="9" t="s">
        <v>473</v>
      </c>
      <c r="K20" s="4" t="s">
        <v>233</v>
      </c>
      <c r="L20" s="4" t="s">
        <v>234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473</v>
      </c>
      <c r="S20" s="9" t="s">
        <v>308</v>
      </c>
      <c r="T20" s="4" t="s">
        <v>309</v>
      </c>
      <c r="U20" s="10" t="s">
        <v>239</v>
      </c>
    </row>
    <row r="21" spans="1:21" x14ac:dyDescent="0.25">
      <c r="A21" s="4"/>
      <c r="B21" s="9" t="s">
        <v>451</v>
      </c>
      <c r="C21" s="9" t="s">
        <v>757</v>
      </c>
      <c r="D21" s="10" t="s">
        <v>206</v>
      </c>
      <c r="E21" s="9" t="s">
        <v>429</v>
      </c>
      <c r="F21" s="4" t="s">
        <v>208</v>
      </c>
      <c r="G21" s="4" t="s">
        <v>348</v>
      </c>
      <c r="H21" s="4" t="s">
        <v>245</v>
      </c>
      <c r="I21" s="10" t="s">
        <v>315</v>
      </c>
      <c r="J21" s="9" t="s">
        <v>429</v>
      </c>
      <c r="K21" s="4" t="s">
        <v>208</v>
      </c>
      <c r="L21" s="4" t="s">
        <v>348</v>
      </c>
      <c r="M21" s="4" t="s">
        <v>245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315</v>
      </c>
      <c r="S21" s="9" t="s">
        <v>315</v>
      </c>
      <c r="T21" s="4" t="s">
        <v>364</v>
      </c>
      <c r="U21" s="10" t="s">
        <v>538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521</v>
      </c>
      <c r="C23" s="9" t="s">
        <v>519</v>
      </c>
      <c r="D23" s="10" t="s">
        <v>628</v>
      </c>
      <c r="E23" s="9" t="s">
        <v>521</v>
      </c>
      <c r="F23" s="4" t="s">
        <v>520</v>
      </c>
      <c r="G23" s="4" t="s">
        <v>518</v>
      </c>
      <c r="H23" s="4" t="s">
        <v>663</v>
      </c>
      <c r="I23" s="10" t="s">
        <v>518</v>
      </c>
      <c r="J23" s="9" t="s">
        <v>521</v>
      </c>
      <c r="K23" s="4" t="s">
        <v>520</v>
      </c>
      <c r="L23" s="4" t="s">
        <v>518</v>
      </c>
      <c r="M23" s="4" t="s">
        <v>663</v>
      </c>
      <c r="N23" s="4" t="s">
        <v>663</v>
      </c>
      <c r="O23" s="4" t="s">
        <v>663</v>
      </c>
      <c r="P23" s="4" t="s">
        <v>663</v>
      </c>
      <c r="Q23" s="4" t="s">
        <v>663</v>
      </c>
      <c r="R23" s="10" t="s">
        <v>815</v>
      </c>
      <c r="S23" s="9" t="s">
        <v>628</v>
      </c>
      <c r="T23" s="4" t="s">
        <v>815</v>
      </c>
      <c r="U23" s="10" t="s">
        <v>683</v>
      </c>
    </row>
    <row r="24" spans="1:21" x14ac:dyDescent="0.25">
      <c r="A24" s="4"/>
      <c r="B24" s="9" t="s">
        <v>1727</v>
      </c>
      <c r="C24" s="9" t="s">
        <v>1015</v>
      </c>
      <c r="D24" s="10" t="s">
        <v>1595</v>
      </c>
      <c r="E24" s="9" t="s">
        <v>1614</v>
      </c>
      <c r="F24" s="4" t="s">
        <v>610</v>
      </c>
      <c r="G24" s="4" t="s">
        <v>1001</v>
      </c>
      <c r="H24" s="4" t="s">
        <v>221</v>
      </c>
      <c r="I24" s="10" t="s">
        <v>556</v>
      </c>
      <c r="J24" s="9" t="s">
        <v>1614</v>
      </c>
      <c r="K24" s="4" t="s">
        <v>610</v>
      </c>
      <c r="L24" s="4" t="s">
        <v>1001</v>
      </c>
      <c r="M24" s="4" t="s">
        <v>223</v>
      </c>
      <c r="N24" s="4" t="s">
        <v>224</v>
      </c>
      <c r="O24" s="4" t="s">
        <v>225</v>
      </c>
      <c r="P24" s="4" t="s">
        <v>226</v>
      </c>
      <c r="Q24" s="4" t="s">
        <v>227</v>
      </c>
      <c r="R24" s="10" t="s">
        <v>719</v>
      </c>
      <c r="S24" s="9" t="s">
        <v>1231</v>
      </c>
      <c r="T24" s="4" t="s">
        <v>1728</v>
      </c>
      <c r="U24" s="10" t="s">
        <v>733</v>
      </c>
    </row>
    <row r="25" spans="1:21" x14ac:dyDescent="0.25">
      <c r="A25" s="4"/>
      <c r="B25" s="9" t="s">
        <v>1729</v>
      </c>
      <c r="C25" s="9" t="s">
        <v>159</v>
      </c>
      <c r="D25" s="10" t="s">
        <v>158</v>
      </c>
      <c r="E25" s="9" t="s">
        <v>492</v>
      </c>
      <c r="F25" s="4" t="s">
        <v>578</v>
      </c>
      <c r="G25" s="4" t="s">
        <v>492</v>
      </c>
      <c r="H25" s="4" t="s">
        <v>458</v>
      </c>
      <c r="I25" s="10" t="s">
        <v>163</v>
      </c>
      <c r="J25" s="9" t="s">
        <v>1452</v>
      </c>
      <c r="K25" s="4" t="s">
        <v>1453</v>
      </c>
      <c r="L25" s="4" t="s">
        <v>1452</v>
      </c>
      <c r="M25" s="4" t="s">
        <v>279</v>
      </c>
      <c r="N25" s="4" t="s">
        <v>279</v>
      </c>
      <c r="O25" s="4" t="s">
        <v>279</v>
      </c>
      <c r="P25" s="4" t="s">
        <v>279</v>
      </c>
      <c r="Q25" s="4" t="s">
        <v>279</v>
      </c>
      <c r="R25" s="10" t="s">
        <v>1452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319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316</v>
      </c>
      <c r="C27" s="9" t="s">
        <v>316</v>
      </c>
      <c r="D27" s="10" t="s">
        <v>245</v>
      </c>
      <c r="E27" s="9" t="s">
        <v>321</v>
      </c>
      <c r="F27" s="4" t="s">
        <v>321</v>
      </c>
      <c r="G27" s="4" t="s">
        <v>245</v>
      </c>
      <c r="H27" s="4" t="s">
        <v>245</v>
      </c>
      <c r="I27" s="10" t="s">
        <v>245</v>
      </c>
      <c r="J27" s="9" t="s">
        <v>321</v>
      </c>
      <c r="K27" s="4" t="s">
        <v>321</v>
      </c>
      <c r="L27" s="4" t="s">
        <v>245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245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308</v>
      </c>
      <c r="C29" s="9" t="s">
        <v>308</v>
      </c>
      <c r="D29" s="10" t="s">
        <v>308</v>
      </c>
      <c r="E29" s="9" t="s">
        <v>308</v>
      </c>
      <c r="F29" s="4" t="s">
        <v>307</v>
      </c>
      <c r="G29" s="4" t="s">
        <v>310</v>
      </c>
      <c r="H29" s="4" t="s">
        <v>237</v>
      </c>
      <c r="I29" s="10" t="s">
        <v>308</v>
      </c>
      <c r="J29" s="9" t="s">
        <v>308</v>
      </c>
      <c r="K29" s="4" t="s">
        <v>307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308</v>
      </c>
      <c r="S29" s="9" t="s">
        <v>309</v>
      </c>
      <c r="T29" s="4" t="s">
        <v>308</v>
      </c>
      <c r="U29" s="10" t="s">
        <v>473</v>
      </c>
    </row>
    <row r="30" spans="1:21" x14ac:dyDescent="0.25">
      <c r="A30" s="4"/>
      <c r="B30" s="9" t="s">
        <v>364</v>
      </c>
      <c r="C30" s="9" t="s">
        <v>409</v>
      </c>
      <c r="D30" s="10" t="s">
        <v>410</v>
      </c>
      <c r="E30" s="9" t="s">
        <v>269</v>
      </c>
      <c r="F30" s="4" t="s">
        <v>271</v>
      </c>
      <c r="G30" s="4" t="s">
        <v>315</v>
      </c>
      <c r="H30" s="4" t="s">
        <v>245</v>
      </c>
      <c r="I30" s="10" t="s">
        <v>246</v>
      </c>
      <c r="J30" s="9" t="s">
        <v>269</v>
      </c>
      <c r="K30" s="4" t="s">
        <v>271</v>
      </c>
      <c r="L30" s="4" t="s">
        <v>315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246</v>
      </c>
      <c r="S30" s="9" t="s">
        <v>247</v>
      </c>
      <c r="T30" s="4" t="s">
        <v>226</v>
      </c>
      <c r="U30" s="10" t="s">
        <v>399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316</v>
      </c>
      <c r="D33" s="10" t="s">
        <v>321</v>
      </c>
      <c r="E33" s="9" t="s">
        <v>316</v>
      </c>
      <c r="F33" s="4" t="s">
        <v>321</v>
      </c>
      <c r="G33" s="4" t="s">
        <v>245</v>
      </c>
      <c r="H33" s="4" t="s">
        <v>245</v>
      </c>
      <c r="I33" s="10" t="s">
        <v>245</v>
      </c>
      <c r="J33" s="9" t="s">
        <v>316</v>
      </c>
      <c r="K33" s="4" t="s">
        <v>321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06" priority="13">
      <formula>$B$18&gt;0</formula>
    </cfRule>
  </conditionalFormatting>
  <conditionalFormatting sqref="A22:U22">
    <cfRule type="expression" dxfId="505" priority="12">
      <formula>A22&lt;&gt;""</formula>
    </cfRule>
  </conditionalFormatting>
  <conditionalFormatting sqref="A25:U25">
    <cfRule type="expression" dxfId="504" priority="11">
      <formula>A25&lt;&gt;""</formula>
    </cfRule>
  </conditionalFormatting>
  <conditionalFormatting sqref="A28:U28">
    <cfRule type="expression" dxfId="503" priority="10">
      <formula>A28&lt;&gt;""</formula>
    </cfRule>
  </conditionalFormatting>
  <conditionalFormatting sqref="A31:U31">
    <cfRule type="expression" dxfId="502" priority="9">
      <formula>A31&lt;&gt;""</formula>
    </cfRule>
  </conditionalFormatting>
  <conditionalFormatting sqref="A34:U34">
    <cfRule type="expression" dxfId="501" priority="8">
      <formula>A34&lt;&gt;""</formula>
    </cfRule>
  </conditionalFormatting>
  <conditionalFormatting sqref="A37:U37">
    <cfRule type="expression" dxfId="500" priority="7">
      <formula>A37&lt;&gt;""</formula>
    </cfRule>
  </conditionalFormatting>
  <conditionalFormatting sqref="A40:U40">
    <cfRule type="expression" dxfId="499" priority="6">
      <formula>A40&lt;&gt;""</formula>
    </cfRule>
  </conditionalFormatting>
  <conditionalFormatting sqref="A43:U43">
    <cfRule type="expression" dxfId="498" priority="5">
      <formula>A43&lt;&gt;""</formula>
    </cfRule>
  </conditionalFormatting>
  <conditionalFormatting sqref="A46:U46">
    <cfRule type="expression" dxfId="497" priority="4">
      <formula>A46&lt;&gt;""</formula>
    </cfRule>
  </conditionalFormatting>
  <conditionalFormatting sqref="A49:U49">
    <cfRule type="expression" dxfId="496" priority="3">
      <formula>A49&lt;&gt;""</formula>
    </cfRule>
  </conditionalFormatting>
  <conditionalFormatting sqref="A52:U52">
    <cfRule type="expression" dxfId="495" priority="2">
      <formula>A52&lt;&gt;""</formula>
    </cfRule>
  </conditionalFormatting>
  <conditionalFormatting sqref="A55:U55">
    <cfRule type="expression" dxfId="4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1730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308</v>
      </c>
      <c r="C20" s="9" t="s">
        <v>308</v>
      </c>
      <c r="D20" s="10" t="s">
        <v>310</v>
      </c>
      <c r="E20" s="9" t="s">
        <v>237</v>
      </c>
      <c r="F20" s="4" t="s">
        <v>310</v>
      </c>
      <c r="G20" s="4" t="s">
        <v>309</v>
      </c>
      <c r="H20" s="4" t="s">
        <v>236</v>
      </c>
      <c r="I20" s="10" t="s">
        <v>233</v>
      </c>
      <c r="J20" s="9" t="s">
        <v>237</v>
      </c>
      <c r="K20" s="4" t="s">
        <v>310</v>
      </c>
      <c r="L20" s="4" t="s">
        <v>309</v>
      </c>
      <c r="M20" s="4" t="s">
        <v>327</v>
      </c>
      <c r="N20" s="4" t="s">
        <v>325</v>
      </c>
      <c r="O20" s="4" t="s">
        <v>374</v>
      </c>
      <c r="P20" s="4" t="s">
        <v>234</v>
      </c>
      <c r="Q20" s="4" t="s">
        <v>237</v>
      </c>
      <c r="R20" s="10" t="s">
        <v>309</v>
      </c>
      <c r="S20" s="9" t="s">
        <v>234</v>
      </c>
      <c r="T20" s="4" t="s">
        <v>308</v>
      </c>
      <c r="U20" s="10" t="s">
        <v>237</v>
      </c>
    </row>
    <row r="21" spans="1:21" x14ac:dyDescent="0.25">
      <c r="A21" s="4"/>
      <c r="B21" s="9" t="s">
        <v>398</v>
      </c>
      <c r="C21" s="9" t="s">
        <v>427</v>
      </c>
      <c r="D21" s="10" t="s">
        <v>301</v>
      </c>
      <c r="E21" s="9" t="s">
        <v>270</v>
      </c>
      <c r="F21" s="4" t="s">
        <v>315</v>
      </c>
      <c r="G21" s="4" t="s">
        <v>207</v>
      </c>
      <c r="H21" s="4" t="s">
        <v>207</v>
      </c>
      <c r="I21" s="10" t="s">
        <v>247</v>
      </c>
      <c r="J21" s="9" t="s">
        <v>270</v>
      </c>
      <c r="K21" s="4" t="s">
        <v>315</v>
      </c>
      <c r="L21" s="4" t="s">
        <v>207</v>
      </c>
      <c r="M21" s="4" t="s">
        <v>246</v>
      </c>
      <c r="N21" s="4" t="s">
        <v>246</v>
      </c>
      <c r="O21" s="4" t="s">
        <v>270</v>
      </c>
      <c r="P21" s="4" t="s">
        <v>316</v>
      </c>
      <c r="Q21" s="4" t="s">
        <v>245</v>
      </c>
      <c r="R21" s="10" t="s">
        <v>246</v>
      </c>
      <c r="S21" s="9" t="s">
        <v>207</v>
      </c>
      <c r="T21" s="4" t="s">
        <v>226</v>
      </c>
      <c r="U21" s="10" t="s">
        <v>321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628</v>
      </c>
      <c r="C23" s="9" t="s">
        <v>815</v>
      </c>
      <c r="D23" s="10" t="s">
        <v>628</v>
      </c>
      <c r="E23" s="9" t="s">
        <v>627</v>
      </c>
      <c r="F23" s="4" t="s">
        <v>518</v>
      </c>
      <c r="G23" s="4" t="s">
        <v>628</v>
      </c>
      <c r="H23" s="4" t="s">
        <v>517</v>
      </c>
      <c r="I23" s="10" t="s">
        <v>519</v>
      </c>
      <c r="J23" s="9" t="s">
        <v>627</v>
      </c>
      <c r="K23" s="4" t="s">
        <v>518</v>
      </c>
      <c r="L23" s="4" t="s">
        <v>628</v>
      </c>
      <c r="M23" s="4" t="s">
        <v>603</v>
      </c>
      <c r="N23" s="4" t="s">
        <v>516</v>
      </c>
      <c r="O23" s="4" t="s">
        <v>601</v>
      </c>
      <c r="P23" s="4" t="s">
        <v>521</v>
      </c>
      <c r="Q23" s="4" t="s">
        <v>663</v>
      </c>
      <c r="R23" s="10" t="s">
        <v>628</v>
      </c>
      <c r="S23" s="9" t="s">
        <v>515</v>
      </c>
      <c r="T23" s="4" t="s">
        <v>627</v>
      </c>
      <c r="U23" s="10" t="s">
        <v>815</v>
      </c>
    </row>
    <row r="24" spans="1:21" x14ac:dyDescent="0.25">
      <c r="A24" s="4"/>
      <c r="B24" s="9" t="s">
        <v>1556</v>
      </c>
      <c r="C24" s="9" t="s">
        <v>1731</v>
      </c>
      <c r="D24" s="10" t="s">
        <v>1661</v>
      </c>
      <c r="E24" s="9" t="s">
        <v>1732</v>
      </c>
      <c r="F24" s="4" t="s">
        <v>1129</v>
      </c>
      <c r="G24" s="4" t="s">
        <v>952</v>
      </c>
      <c r="H24" s="4" t="s">
        <v>718</v>
      </c>
      <c r="I24" s="10" t="s">
        <v>688</v>
      </c>
      <c r="J24" s="9" t="s">
        <v>1732</v>
      </c>
      <c r="K24" s="4" t="s">
        <v>1129</v>
      </c>
      <c r="L24" s="4" t="s">
        <v>952</v>
      </c>
      <c r="M24" s="4" t="s">
        <v>271</v>
      </c>
      <c r="N24" s="4" t="s">
        <v>223</v>
      </c>
      <c r="O24" s="4" t="s">
        <v>389</v>
      </c>
      <c r="P24" s="4" t="s">
        <v>348</v>
      </c>
      <c r="Q24" s="4" t="s">
        <v>227</v>
      </c>
      <c r="R24" s="10" t="s">
        <v>241</v>
      </c>
      <c r="S24" s="9" t="s">
        <v>386</v>
      </c>
      <c r="T24" s="4" t="s">
        <v>1597</v>
      </c>
      <c r="U24" s="10" t="s">
        <v>1733</v>
      </c>
    </row>
    <row r="25" spans="1:21" x14ac:dyDescent="0.25">
      <c r="A25" s="4"/>
      <c r="B25" s="9" t="s">
        <v>1734</v>
      </c>
      <c r="C25" s="9" t="s">
        <v>250</v>
      </c>
      <c r="D25" s="10" t="s">
        <v>250</v>
      </c>
      <c r="E25" s="9" t="s">
        <v>492</v>
      </c>
      <c r="F25" s="4" t="s">
        <v>160</v>
      </c>
      <c r="G25" s="4" t="s">
        <v>250</v>
      </c>
      <c r="H25" s="4" t="s">
        <v>160</v>
      </c>
      <c r="I25" s="10" t="s">
        <v>250</v>
      </c>
      <c r="J25" s="9" t="s">
        <v>913</v>
      </c>
      <c r="K25" s="4" t="s">
        <v>1045</v>
      </c>
      <c r="L25" s="4" t="s">
        <v>599</v>
      </c>
      <c r="M25" s="4" t="s">
        <v>250</v>
      </c>
      <c r="N25" s="4" t="s">
        <v>250</v>
      </c>
      <c r="O25" s="4" t="s">
        <v>1735</v>
      </c>
      <c r="P25" s="4" t="s">
        <v>250</v>
      </c>
      <c r="Q25" s="4" t="s">
        <v>437</v>
      </c>
      <c r="R25" s="10" t="s">
        <v>599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319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316</v>
      </c>
      <c r="C27" s="9" t="s">
        <v>316</v>
      </c>
      <c r="D27" s="10" t="s">
        <v>245</v>
      </c>
      <c r="E27" s="9" t="s">
        <v>316</v>
      </c>
      <c r="F27" s="4" t="s">
        <v>245</v>
      </c>
      <c r="G27" s="4" t="s">
        <v>245</v>
      </c>
      <c r="H27" s="4" t="s">
        <v>245</v>
      </c>
      <c r="I27" s="10" t="s">
        <v>245</v>
      </c>
      <c r="J27" s="9" t="s">
        <v>316</v>
      </c>
      <c r="K27" s="4" t="s">
        <v>245</v>
      </c>
      <c r="L27" s="4" t="s">
        <v>245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245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309</v>
      </c>
      <c r="C29" s="9" t="s">
        <v>309</v>
      </c>
      <c r="D29" s="10" t="s">
        <v>308</v>
      </c>
      <c r="E29" s="9" t="s">
        <v>309</v>
      </c>
      <c r="F29" s="4" t="s">
        <v>307</v>
      </c>
      <c r="G29" s="4" t="s">
        <v>310</v>
      </c>
      <c r="H29" s="4" t="s">
        <v>237</v>
      </c>
      <c r="I29" s="10" t="s">
        <v>308</v>
      </c>
      <c r="J29" s="9" t="s">
        <v>309</v>
      </c>
      <c r="K29" s="4" t="s">
        <v>307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308</v>
      </c>
      <c r="S29" s="9" t="s">
        <v>473</v>
      </c>
      <c r="T29" s="4" t="s">
        <v>308</v>
      </c>
      <c r="U29" s="10" t="s">
        <v>307</v>
      </c>
    </row>
    <row r="30" spans="1:21" x14ac:dyDescent="0.25">
      <c r="A30" s="4"/>
      <c r="B30" s="9" t="s">
        <v>654</v>
      </c>
      <c r="C30" s="9" t="s">
        <v>299</v>
      </c>
      <c r="D30" s="10" t="s">
        <v>299</v>
      </c>
      <c r="E30" s="9" t="s">
        <v>314</v>
      </c>
      <c r="F30" s="4" t="s">
        <v>223</v>
      </c>
      <c r="G30" s="4" t="s">
        <v>244</v>
      </c>
      <c r="H30" s="4" t="s">
        <v>245</v>
      </c>
      <c r="I30" s="10" t="s">
        <v>246</v>
      </c>
      <c r="J30" s="9" t="s">
        <v>314</v>
      </c>
      <c r="K30" s="4" t="s">
        <v>223</v>
      </c>
      <c r="L30" s="4" t="s">
        <v>244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246</v>
      </c>
      <c r="S30" s="9" t="s">
        <v>300</v>
      </c>
      <c r="T30" s="4" t="s">
        <v>408</v>
      </c>
      <c r="U30" s="10" t="s">
        <v>226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245</v>
      </c>
      <c r="D33" s="10" t="s">
        <v>321</v>
      </c>
      <c r="E33" s="9" t="s">
        <v>245</v>
      </c>
      <c r="F33" s="4" t="s">
        <v>321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321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93" priority="13">
      <formula>$B$18&gt;0</formula>
    </cfRule>
  </conditionalFormatting>
  <conditionalFormatting sqref="A22:U22">
    <cfRule type="expression" dxfId="492" priority="12">
      <formula>A22&lt;&gt;""</formula>
    </cfRule>
  </conditionalFormatting>
  <conditionalFormatting sqref="A25:U25">
    <cfRule type="expression" dxfId="491" priority="11">
      <formula>A25&lt;&gt;""</formula>
    </cfRule>
  </conditionalFormatting>
  <conditionalFormatting sqref="A28:U28">
    <cfRule type="expression" dxfId="490" priority="10">
      <formula>A28&lt;&gt;""</formula>
    </cfRule>
  </conditionalFormatting>
  <conditionalFormatting sqref="A31:U31">
    <cfRule type="expression" dxfId="489" priority="9">
      <formula>A31&lt;&gt;""</formula>
    </cfRule>
  </conditionalFormatting>
  <conditionalFormatting sqref="A34:U34">
    <cfRule type="expression" dxfId="488" priority="8">
      <formula>A34&lt;&gt;""</formula>
    </cfRule>
  </conditionalFormatting>
  <conditionalFormatting sqref="A37:U37">
    <cfRule type="expression" dxfId="487" priority="7">
      <formula>A37&lt;&gt;""</formula>
    </cfRule>
  </conditionalFormatting>
  <conditionalFormatting sqref="A40:U40">
    <cfRule type="expression" dxfId="486" priority="6">
      <formula>A40&lt;&gt;""</formula>
    </cfRule>
  </conditionalFormatting>
  <conditionalFormatting sqref="A43:U43">
    <cfRule type="expression" dxfId="485" priority="5">
      <formula>A43&lt;&gt;""</formula>
    </cfRule>
  </conditionalFormatting>
  <conditionalFormatting sqref="A46:U46">
    <cfRule type="expression" dxfId="484" priority="4">
      <formula>A46&lt;&gt;""</formula>
    </cfRule>
  </conditionalFormatting>
  <conditionalFormatting sqref="A49:U49">
    <cfRule type="expression" dxfId="483" priority="3">
      <formula>A49&lt;&gt;""</formula>
    </cfRule>
  </conditionalFormatting>
  <conditionalFormatting sqref="A52:U52">
    <cfRule type="expression" dxfId="482" priority="2">
      <formula>A52&lt;&gt;""</formula>
    </cfRule>
  </conditionalFormatting>
  <conditionalFormatting sqref="A55:U55">
    <cfRule type="expression" dxfId="4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1736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353</v>
      </c>
      <c r="C20" s="9" t="s">
        <v>340</v>
      </c>
      <c r="D20" s="10" t="s">
        <v>359</v>
      </c>
      <c r="E20" s="9" t="s">
        <v>353</v>
      </c>
      <c r="F20" s="4" t="s">
        <v>329</v>
      </c>
      <c r="G20" s="4" t="s">
        <v>339</v>
      </c>
      <c r="H20" s="4" t="s">
        <v>339</v>
      </c>
      <c r="I20" s="10" t="s">
        <v>328</v>
      </c>
      <c r="J20" s="9" t="s">
        <v>353</v>
      </c>
      <c r="K20" s="4" t="s">
        <v>329</v>
      </c>
      <c r="L20" s="4" t="s">
        <v>339</v>
      </c>
      <c r="M20" s="4" t="s">
        <v>338</v>
      </c>
      <c r="N20" s="4" t="s">
        <v>260</v>
      </c>
      <c r="O20" s="4" t="s">
        <v>341</v>
      </c>
      <c r="P20" s="4" t="s">
        <v>402</v>
      </c>
      <c r="Q20" s="4" t="s">
        <v>237</v>
      </c>
      <c r="R20" s="10" t="s">
        <v>354</v>
      </c>
      <c r="S20" s="9" t="s">
        <v>402</v>
      </c>
      <c r="T20" s="4" t="s">
        <v>414</v>
      </c>
      <c r="U20" s="10" t="s">
        <v>284</v>
      </c>
    </row>
    <row r="21" spans="1:21" x14ac:dyDescent="0.25">
      <c r="A21" s="4"/>
      <c r="B21" s="9" t="s">
        <v>1737</v>
      </c>
      <c r="C21" s="9" t="s">
        <v>1198</v>
      </c>
      <c r="D21" s="10" t="s">
        <v>652</v>
      </c>
      <c r="E21" s="9" t="s">
        <v>584</v>
      </c>
      <c r="F21" s="4" t="s">
        <v>508</v>
      </c>
      <c r="G21" s="4" t="s">
        <v>488</v>
      </c>
      <c r="H21" s="4" t="s">
        <v>225</v>
      </c>
      <c r="I21" s="10" t="s">
        <v>223</v>
      </c>
      <c r="J21" s="9" t="s">
        <v>584</v>
      </c>
      <c r="K21" s="4" t="s">
        <v>508</v>
      </c>
      <c r="L21" s="4" t="s">
        <v>488</v>
      </c>
      <c r="M21" s="4" t="s">
        <v>244</v>
      </c>
      <c r="N21" s="4" t="s">
        <v>210</v>
      </c>
      <c r="O21" s="4" t="s">
        <v>273</v>
      </c>
      <c r="P21" s="4" t="s">
        <v>300</v>
      </c>
      <c r="Q21" s="4" t="s">
        <v>245</v>
      </c>
      <c r="R21" s="10" t="s">
        <v>348</v>
      </c>
      <c r="S21" s="9" t="s">
        <v>429</v>
      </c>
      <c r="T21" s="4" t="s">
        <v>1345</v>
      </c>
      <c r="U21" s="10" t="s">
        <v>335</v>
      </c>
    </row>
    <row r="22" spans="1:21" x14ac:dyDescent="0.25">
      <c r="A22" s="4"/>
      <c r="B22" s="9" t="s">
        <v>176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514</v>
      </c>
      <c r="B23" s="9" t="s">
        <v>479</v>
      </c>
      <c r="C23" s="9" t="s">
        <v>542</v>
      </c>
      <c r="D23" s="10" t="s">
        <v>479</v>
      </c>
      <c r="E23" s="9" t="s">
        <v>479</v>
      </c>
      <c r="F23" s="4" t="s">
        <v>256</v>
      </c>
      <c r="G23" s="4" t="s">
        <v>478</v>
      </c>
      <c r="H23" s="4" t="s">
        <v>441</v>
      </c>
      <c r="I23" s="10" t="s">
        <v>602</v>
      </c>
      <c r="J23" s="9" t="s">
        <v>479</v>
      </c>
      <c r="K23" s="4" t="s">
        <v>256</v>
      </c>
      <c r="L23" s="4" t="s">
        <v>478</v>
      </c>
      <c r="M23" s="4" t="s">
        <v>478</v>
      </c>
      <c r="N23" s="4" t="s">
        <v>357</v>
      </c>
      <c r="O23" s="4" t="s">
        <v>479</v>
      </c>
      <c r="P23" s="4" t="s">
        <v>478</v>
      </c>
      <c r="Q23" s="4" t="s">
        <v>663</v>
      </c>
      <c r="R23" s="10" t="s">
        <v>713</v>
      </c>
      <c r="S23" s="9" t="s">
        <v>547</v>
      </c>
      <c r="T23" s="4" t="s">
        <v>256</v>
      </c>
      <c r="U23" s="10" t="s">
        <v>480</v>
      </c>
    </row>
    <row r="24" spans="1:21" x14ac:dyDescent="0.25">
      <c r="A24" s="4"/>
      <c r="B24" s="9" t="s">
        <v>1738</v>
      </c>
      <c r="C24" s="9" t="s">
        <v>1739</v>
      </c>
      <c r="D24" s="10" t="s">
        <v>1275</v>
      </c>
      <c r="E24" s="9" t="s">
        <v>455</v>
      </c>
      <c r="F24" s="4" t="s">
        <v>1187</v>
      </c>
      <c r="G24" s="4" t="s">
        <v>504</v>
      </c>
      <c r="H24" s="4" t="s">
        <v>719</v>
      </c>
      <c r="I24" s="10" t="s">
        <v>1156</v>
      </c>
      <c r="J24" s="9" t="s">
        <v>455</v>
      </c>
      <c r="K24" s="4" t="s">
        <v>1187</v>
      </c>
      <c r="L24" s="4" t="s">
        <v>504</v>
      </c>
      <c r="M24" s="4" t="s">
        <v>207</v>
      </c>
      <c r="N24" s="4" t="s">
        <v>210</v>
      </c>
      <c r="O24" s="4" t="s">
        <v>299</v>
      </c>
      <c r="P24" s="4" t="s">
        <v>224</v>
      </c>
      <c r="Q24" s="4" t="s">
        <v>227</v>
      </c>
      <c r="R24" s="10" t="s">
        <v>222</v>
      </c>
      <c r="S24" s="9" t="s">
        <v>916</v>
      </c>
      <c r="T24" s="4" t="s">
        <v>1740</v>
      </c>
      <c r="U24" s="10" t="s">
        <v>1225</v>
      </c>
    </row>
    <row r="25" spans="1:21" x14ac:dyDescent="0.25">
      <c r="A25" s="4"/>
      <c r="B25" s="9" t="s">
        <v>1741</v>
      </c>
      <c r="C25" s="9" t="s">
        <v>250</v>
      </c>
      <c r="D25" s="10" t="s">
        <v>250</v>
      </c>
      <c r="E25" s="9" t="s">
        <v>250</v>
      </c>
      <c r="F25" s="4" t="s">
        <v>162</v>
      </c>
      <c r="G25" s="4" t="s">
        <v>616</v>
      </c>
      <c r="H25" s="4" t="s">
        <v>250</v>
      </c>
      <c r="I25" s="10" t="s">
        <v>162</v>
      </c>
      <c r="J25" s="9" t="s">
        <v>172</v>
      </c>
      <c r="K25" s="4" t="s">
        <v>1063</v>
      </c>
      <c r="L25" s="4" t="s">
        <v>1742</v>
      </c>
      <c r="M25" s="4" t="s">
        <v>172</v>
      </c>
      <c r="N25" s="4" t="s">
        <v>172</v>
      </c>
      <c r="O25" s="4" t="s">
        <v>172</v>
      </c>
      <c r="P25" s="4" t="s">
        <v>172</v>
      </c>
      <c r="Q25" s="4" t="s">
        <v>1183</v>
      </c>
      <c r="R25" s="10" t="s">
        <v>172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319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316</v>
      </c>
      <c r="C27" s="9" t="s">
        <v>316</v>
      </c>
      <c r="D27" s="10" t="s">
        <v>245</v>
      </c>
      <c r="E27" s="9" t="s">
        <v>316</v>
      </c>
      <c r="F27" s="4" t="s">
        <v>245</v>
      </c>
      <c r="G27" s="4" t="s">
        <v>245</v>
      </c>
      <c r="H27" s="4" t="s">
        <v>245</v>
      </c>
      <c r="I27" s="10" t="s">
        <v>245</v>
      </c>
      <c r="J27" s="9" t="s">
        <v>316</v>
      </c>
      <c r="K27" s="4" t="s">
        <v>245</v>
      </c>
      <c r="L27" s="4" t="s">
        <v>245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245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308</v>
      </c>
      <c r="C29" s="9" t="s">
        <v>308</v>
      </c>
      <c r="D29" s="10" t="s">
        <v>310</v>
      </c>
      <c r="E29" s="9" t="s">
        <v>308</v>
      </c>
      <c r="F29" s="4" t="s">
        <v>309</v>
      </c>
      <c r="G29" s="4" t="s">
        <v>310</v>
      </c>
      <c r="H29" s="4" t="s">
        <v>310</v>
      </c>
      <c r="I29" s="10" t="s">
        <v>310</v>
      </c>
      <c r="J29" s="9" t="s">
        <v>308</v>
      </c>
      <c r="K29" s="4" t="s">
        <v>309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309</v>
      </c>
      <c r="Q29" s="4" t="s">
        <v>237</v>
      </c>
      <c r="R29" s="10" t="s">
        <v>237</v>
      </c>
      <c r="S29" s="9" t="s">
        <v>310</v>
      </c>
      <c r="T29" s="4" t="s">
        <v>310</v>
      </c>
      <c r="U29" s="10" t="s">
        <v>309</v>
      </c>
    </row>
    <row r="30" spans="1:21" x14ac:dyDescent="0.25">
      <c r="A30" s="4"/>
      <c r="B30" s="9" t="s">
        <v>379</v>
      </c>
      <c r="C30" s="9" t="s">
        <v>208</v>
      </c>
      <c r="D30" s="10" t="s">
        <v>206</v>
      </c>
      <c r="E30" s="9" t="s">
        <v>226</v>
      </c>
      <c r="F30" s="4" t="s">
        <v>210</v>
      </c>
      <c r="G30" s="4" t="s">
        <v>247</v>
      </c>
      <c r="H30" s="4" t="s">
        <v>316</v>
      </c>
      <c r="I30" s="10" t="s">
        <v>321</v>
      </c>
      <c r="J30" s="9" t="s">
        <v>226</v>
      </c>
      <c r="K30" s="4" t="s">
        <v>210</v>
      </c>
      <c r="L30" s="4" t="s">
        <v>247</v>
      </c>
      <c r="M30" s="4" t="s">
        <v>245</v>
      </c>
      <c r="N30" s="4" t="s">
        <v>245</v>
      </c>
      <c r="O30" s="4" t="s">
        <v>245</v>
      </c>
      <c r="P30" s="4" t="s">
        <v>316</v>
      </c>
      <c r="Q30" s="4" t="s">
        <v>245</v>
      </c>
      <c r="R30" s="10" t="s">
        <v>321</v>
      </c>
      <c r="S30" s="9" t="s">
        <v>246</v>
      </c>
      <c r="T30" s="4" t="s">
        <v>409</v>
      </c>
      <c r="U30" s="10" t="s">
        <v>301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245</v>
      </c>
      <c r="D33" s="10" t="s">
        <v>321</v>
      </c>
      <c r="E33" s="9" t="s">
        <v>245</v>
      </c>
      <c r="F33" s="4" t="s">
        <v>321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321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80" priority="13">
      <formula>$B$18&gt;0</formula>
    </cfRule>
  </conditionalFormatting>
  <conditionalFormatting sqref="A22:U22">
    <cfRule type="expression" dxfId="479" priority="12">
      <formula>A22&lt;&gt;""</formula>
    </cfRule>
  </conditionalFormatting>
  <conditionalFormatting sqref="A25:U25">
    <cfRule type="expression" dxfId="478" priority="11">
      <formula>A25&lt;&gt;""</formula>
    </cfRule>
  </conditionalFormatting>
  <conditionalFormatting sqref="A28:U28">
    <cfRule type="expression" dxfId="477" priority="10">
      <formula>A28&lt;&gt;""</formula>
    </cfRule>
  </conditionalFormatting>
  <conditionalFormatting sqref="A31:U31">
    <cfRule type="expression" dxfId="476" priority="9">
      <formula>A31&lt;&gt;""</formula>
    </cfRule>
  </conditionalFormatting>
  <conditionalFormatting sqref="A34:U34">
    <cfRule type="expression" dxfId="475" priority="8">
      <formula>A34&lt;&gt;""</formula>
    </cfRule>
  </conditionalFormatting>
  <conditionalFormatting sqref="A37:U37">
    <cfRule type="expression" dxfId="474" priority="7">
      <formula>A37&lt;&gt;""</formula>
    </cfRule>
  </conditionalFormatting>
  <conditionalFormatting sqref="A40:U40">
    <cfRule type="expression" dxfId="473" priority="6">
      <formula>A40&lt;&gt;""</formula>
    </cfRule>
  </conditionalFormatting>
  <conditionalFormatting sqref="A43:U43">
    <cfRule type="expression" dxfId="472" priority="5">
      <formula>A43&lt;&gt;""</formula>
    </cfRule>
  </conditionalFormatting>
  <conditionalFormatting sqref="A46:U46">
    <cfRule type="expression" dxfId="471" priority="4">
      <formula>A46&lt;&gt;""</formula>
    </cfRule>
  </conditionalFormatting>
  <conditionalFormatting sqref="A49:U49">
    <cfRule type="expression" dxfId="470" priority="3">
      <formula>A49&lt;&gt;""</formula>
    </cfRule>
  </conditionalFormatting>
  <conditionalFormatting sqref="A52:U52">
    <cfRule type="expression" dxfId="469" priority="2">
      <formula>A52&lt;&gt;""</formula>
    </cfRule>
  </conditionalFormatting>
  <conditionalFormatting sqref="A55:U55">
    <cfRule type="expression" dxfId="4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1743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235</v>
      </c>
      <c r="C20" s="9" t="s">
        <v>326</v>
      </c>
      <c r="D20" s="10" t="s">
        <v>325</v>
      </c>
      <c r="E20" s="9" t="s">
        <v>235</v>
      </c>
      <c r="F20" s="4" t="s">
        <v>289</v>
      </c>
      <c r="G20" s="4" t="s">
        <v>238</v>
      </c>
      <c r="H20" s="4" t="s">
        <v>308</v>
      </c>
      <c r="I20" s="10" t="s">
        <v>358</v>
      </c>
      <c r="J20" s="9" t="s">
        <v>235</v>
      </c>
      <c r="K20" s="4" t="s">
        <v>289</v>
      </c>
      <c r="L20" s="4" t="s">
        <v>238</v>
      </c>
      <c r="M20" s="4" t="s">
        <v>291</v>
      </c>
      <c r="N20" s="4" t="s">
        <v>325</v>
      </c>
      <c r="O20" s="4" t="s">
        <v>237</v>
      </c>
      <c r="P20" s="4" t="s">
        <v>237</v>
      </c>
      <c r="Q20" s="4" t="s">
        <v>239</v>
      </c>
      <c r="R20" s="10" t="s">
        <v>235</v>
      </c>
      <c r="S20" s="9" t="s">
        <v>308</v>
      </c>
      <c r="T20" s="4" t="s">
        <v>238</v>
      </c>
      <c r="U20" s="10" t="s">
        <v>329</v>
      </c>
    </row>
    <row r="21" spans="1:21" x14ac:dyDescent="0.25">
      <c r="A21" s="4"/>
      <c r="B21" s="9" t="s">
        <v>1230</v>
      </c>
      <c r="C21" s="9" t="s">
        <v>1169</v>
      </c>
      <c r="D21" s="10" t="s">
        <v>689</v>
      </c>
      <c r="E21" s="9" t="s">
        <v>387</v>
      </c>
      <c r="F21" s="4" t="s">
        <v>364</v>
      </c>
      <c r="G21" s="4" t="s">
        <v>349</v>
      </c>
      <c r="H21" s="4" t="s">
        <v>315</v>
      </c>
      <c r="I21" s="10" t="s">
        <v>224</v>
      </c>
      <c r="J21" s="9" t="s">
        <v>387</v>
      </c>
      <c r="K21" s="4" t="s">
        <v>364</v>
      </c>
      <c r="L21" s="4" t="s">
        <v>349</v>
      </c>
      <c r="M21" s="4" t="s">
        <v>244</v>
      </c>
      <c r="N21" s="4" t="s">
        <v>246</v>
      </c>
      <c r="O21" s="4" t="s">
        <v>245</v>
      </c>
      <c r="P21" s="4" t="s">
        <v>245</v>
      </c>
      <c r="Q21" s="4" t="s">
        <v>316</v>
      </c>
      <c r="R21" s="10" t="s">
        <v>273</v>
      </c>
      <c r="S21" s="9" t="s">
        <v>315</v>
      </c>
      <c r="T21" s="4" t="s">
        <v>1002</v>
      </c>
      <c r="U21" s="10" t="s">
        <v>1530</v>
      </c>
    </row>
    <row r="22" spans="1:21" x14ac:dyDescent="0.25">
      <c r="A22" s="4"/>
      <c r="B22" s="9" t="s">
        <v>176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514</v>
      </c>
      <c r="B23" s="9" t="s">
        <v>626</v>
      </c>
      <c r="C23" s="9" t="s">
        <v>601</v>
      </c>
      <c r="D23" s="10" t="s">
        <v>522</v>
      </c>
      <c r="E23" s="9" t="s">
        <v>522</v>
      </c>
      <c r="F23" s="4" t="s">
        <v>443</v>
      </c>
      <c r="G23" s="4" t="s">
        <v>626</v>
      </c>
      <c r="H23" s="4" t="s">
        <v>627</v>
      </c>
      <c r="I23" s="10" t="s">
        <v>443</v>
      </c>
      <c r="J23" s="9" t="s">
        <v>522</v>
      </c>
      <c r="K23" s="4" t="s">
        <v>443</v>
      </c>
      <c r="L23" s="4" t="s">
        <v>626</v>
      </c>
      <c r="M23" s="4" t="s">
        <v>545</v>
      </c>
      <c r="N23" s="4" t="s">
        <v>600</v>
      </c>
      <c r="O23" s="4" t="s">
        <v>663</v>
      </c>
      <c r="P23" s="4" t="s">
        <v>663</v>
      </c>
      <c r="Q23" s="4" t="s">
        <v>519</v>
      </c>
      <c r="R23" s="10" t="s">
        <v>683</v>
      </c>
      <c r="S23" s="9" t="s">
        <v>519</v>
      </c>
      <c r="T23" s="4" t="s">
        <v>683</v>
      </c>
      <c r="U23" s="10" t="s">
        <v>443</v>
      </c>
    </row>
    <row r="24" spans="1:21" x14ac:dyDescent="0.25">
      <c r="A24" s="4"/>
      <c r="B24" s="9" t="s">
        <v>763</v>
      </c>
      <c r="C24" s="9" t="s">
        <v>1684</v>
      </c>
      <c r="D24" s="10" t="s">
        <v>835</v>
      </c>
      <c r="E24" s="9" t="s">
        <v>1744</v>
      </c>
      <c r="F24" s="4" t="s">
        <v>381</v>
      </c>
      <c r="G24" s="4" t="s">
        <v>1745</v>
      </c>
      <c r="H24" s="4" t="s">
        <v>785</v>
      </c>
      <c r="I24" s="10" t="s">
        <v>591</v>
      </c>
      <c r="J24" s="9" t="s">
        <v>1744</v>
      </c>
      <c r="K24" s="4" t="s">
        <v>381</v>
      </c>
      <c r="L24" s="4" t="s">
        <v>1745</v>
      </c>
      <c r="M24" s="4" t="s">
        <v>227</v>
      </c>
      <c r="N24" s="4" t="s">
        <v>301</v>
      </c>
      <c r="O24" s="4" t="s">
        <v>225</v>
      </c>
      <c r="P24" s="4" t="s">
        <v>226</v>
      </c>
      <c r="Q24" s="4" t="s">
        <v>210</v>
      </c>
      <c r="R24" s="10" t="s">
        <v>805</v>
      </c>
      <c r="S24" s="9" t="s">
        <v>240</v>
      </c>
      <c r="T24" s="4" t="s">
        <v>792</v>
      </c>
      <c r="U24" s="10" t="s">
        <v>854</v>
      </c>
    </row>
    <row r="25" spans="1:21" x14ac:dyDescent="0.25">
      <c r="A25" s="4"/>
      <c r="B25" s="9" t="s">
        <v>1746</v>
      </c>
      <c r="C25" s="9" t="s">
        <v>250</v>
      </c>
      <c r="D25" s="10" t="s">
        <v>250</v>
      </c>
      <c r="E25" s="9" t="s">
        <v>1451</v>
      </c>
      <c r="F25" s="4" t="s">
        <v>578</v>
      </c>
      <c r="G25" s="4" t="s">
        <v>492</v>
      </c>
      <c r="H25" s="4" t="s">
        <v>458</v>
      </c>
      <c r="I25" s="10" t="s">
        <v>493</v>
      </c>
      <c r="J25" s="9" t="s">
        <v>1461</v>
      </c>
      <c r="K25" s="4" t="s">
        <v>1747</v>
      </c>
      <c r="L25" s="4" t="s">
        <v>1461</v>
      </c>
      <c r="M25" s="4" t="s">
        <v>459</v>
      </c>
      <c r="N25" s="4" t="s">
        <v>459</v>
      </c>
      <c r="O25" s="4" t="s">
        <v>823</v>
      </c>
      <c r="P25" s="4" t="s">
        <v>823</v>
      </c>
      <c r="Q25" s="4" t="s">
        <v>250</v>
      </c>
      <c r="R25" s="10" t="s">
        <v>1461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309</v>
      </c>
      <c r="C26" s="9" t="s">
        <v>309</v>
      </c>
      <c r="D26" s="10" t="s">
        <v>308</v>
      </c>
      <c r="E26" s="9" t="s">
        <v>308</v>
      </c>
      <c r="F26" s="4" t="s">
        <v>473</v>
      </c>
      <c r="G26" s="4" t="s">
        <v>307</v>
      </c>
      <c r="H26" s="4" t="s">
        <v>310</v>
      </c>
      <c r="I26" s="10" t="s">
        <v>310</v>
      </c>
      <c r="J26" s="9" t="s">
        <v>308</v>
      </c>
      <c r="K26" s="4" t="s">
        <v>473</v>
      </c>
      <c r="L26" s="4" t="s">
        <v>307</v>
      </c>
      <c r="M26" s="4" t="s">
        <v>237</v>
      </c>
      <c r="N26" s="4" t="s">
        <v>236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233</v>
      </c>
      <c r="T26" s="4" t="s">
        <v>309</v>
      </c>
      <c r="U26" s="10" t="s">
        <v>310</v>
      </c>
    </row>
    <row r="27" spans="1:21" x14ac:dyDescent="0.25">
      <c r="A27" s="4"/>
      <c r="B27" s="9" t="s">
        <v>380</v>
      </c>
      <c r="C27" s="9" t="s">
        <v>452</v>
      </c>
      <c r="D27" s="10" t="s">
        <v>594</v>
      </c>
      <c r="E27" s="9" t="s">
        <v>299</v>
      </c>
      <c r="F27" s="4" t="s">
        <v>273</v>
      </c>
      <c r="G27" s="4" t="s">
        <v>366</v>
      </c>
      <c r="H27" s="4" t="s">
        <v>316</v>
      </c>
      <c r="I27" s="10" t="s">
        <v>316</v>
      </c>
      <c r="J27" s="9" t="s">
        <v>299</v>
      </c>
      <c r="K27" s="4" t="s">
        <v>273</v>
      </c>
      <c r="L27" s="4" t="s">
        <v>366</v>
      </c>
      <c r="M27" s="4" t="s">
        <v>245</v>
      </c>
      <c r="N27" s="4" t="s">
        <v>316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273</v>
      </c>
      <c r="T27" s="4" t="s">
        <v>538</v>
      </c>
      <c r="U27" s="10" t="s">
        <v>270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308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308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270</v>
      </c>
      <c r="C30" s="9" t="s">
        <v>246</v>
      </c>
      <c r="D30" s="10" t="s">
        <v>247</v>
      </c>
      <c r="E30" s="9" t="s">
        <v>316</v>
      </c>
      <c r="F30" s="4" t="s">
        <v>244</v>
      </c>
      <c r="G30" s="4" t="s">
        <v>245</v>
      </c>
      <c r="H30" s="4" t="s">
        <v>245</v>
      </c>
      <c r="I30" s="10" t="s">
        <v>245</v>
      </c>
      <c r="J30" s="9" t="s">
        <v>316</v>
      </c>
      <c r="K30" s="4" t="s">
        <v>244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246</v>
      </c>
      <c r="U30" s="10" t="s">
        <v>247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67" priority="13">
      <formula>$B$18&gt;0</formula>
    </cfRule>
  </conditionalFormatting>
  <conditionalFormatting sqref="A22:U22">
    <cfRule type="expression" dxfId="466" priority="12">
      <formula>A22&lt;&gt;""</formula>
    </cfRule>
  </conditionalFormatting>
  <conditionalFormatting sqref="A25:U25">
    <cfRule type="expression" dxfId="465" priority="11">
      <formula>A25&lt;&gt;""</formula>
    </cfRule>
  </conditionalFormatting>
  <conditionalFormatting sqref="A28:U28">
    <cfRule type="expression" dxfId="464" priority="10">
      <formula>A28&lt;&gt;""</formula>
    </cfRule>
  </conditionalFormatting>
  <conditionalFormatting sqref="A31:U31">
    <cfRule type="expression" dxfId="463" priority="9">
      <formula>A31&lt;&gt;""</formula>
    </cfRule>
  </conditionalFormatting>
  <conditionalFormatting sqref="A34:U34">
    <cfRule type="expression" dxfId="462" priority="8">
      <formula>A34&lt;&gt;""</formula>
    </cfRule>
  </conditionalFormatting>
  <conditionalFormatting sqref="A37:U37">
    <cfRule type="expression" dxfId="461" priority="7">
      <formula>A37&lt;&gt;""</formula>
    </cfRule>
  </conditionalFormatting>
  <conditionalFormatting sqref="A40:U40">
    <cfRule type="expression" dxfId="460" priority="6">
      <formula>A40&lt;&gt;""</formula>
    </cfRule>
  </conditionalFormatting>
  <conditionalFormatting sqref="A43:U43">
    <cfRule type="expression" dxfId="459" priority="5">
      <formula>A43&lt;&gt;""</formula>
    </cfRule>
  </conditionalFormatting>
  <conditionalFormatting sqref="A46:U46">
    <cfRule type="expression" dxfId="458" priority="4">
      <formula>A46&lt;&gt;""</formula>
    </cfRule>
  </conditionalFormatting>
  <conditionalFormatting sqref="A49:U49">
    <cfRule type="expression" dxfId="457" priority="3">
      <formula>A49&lt;&gt;""</formula>
    </cfRule>
  </conditionalFormatting>
  <conditionalFormatting sqref="A52:U52">
    <cfRule type="expression" dxfId="456" priority="2">
      <formula>A52&lt;&gt;""</formula>
    </cfRule>
  </conditionalFormatting>
  <conditionalFormatting sqref="A55:U55">
    <cfRule type="expression" dxfId="4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1748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338</v>
      </c>
      <c r="C20" s="9" t="s">
        <v>285</v>
      </c>
      <c r="D20" s="10" t="s">
        <v>402</v>
      </c>
      <c r="E20" s="9" t="s">
        <v>356</v>
      </c>
      <c r="F20" s="4" t="s">
        <v>290</v>
      </c>
      <c r="G20" s="4" t="s">
        <v>384</v>
      </c>
      <c r="H20" s="4" t="s">
        <v>374</v>
      </c>
      <c r="I20" s="10" t="s">
        <v>497</v>
      </c>
      <c r="J20" s="9" t="s">
        <v>356</v>
      </c>
      <c r="K20" s="4" t="s">
        <v>290</v>
      </c>
      <c r="L20" s="4" t="s">
        <v>384</v>
      </c>
      <c r="M20" s="4" t="s">
        <v>356</v>
      </c>
      <c r="N20" s="4" t="s">
        <v>234</v>
      </c>
      <c r="O20" s="4" t="s">
        <v>308</v>
      </c>
      <c r="P20" s="4" t="s">
        <v>327</v>
      </c>
      <c r="Q20" s="4" t="s">
        <v>543</v>
      </c>
      <c r="R20" s="10" t="s">
        <v>339</v>
      </c>
      <c r="S20" s="9" t="s">
        <v>234</v>
      </c>
      <c r="T20" s="4" t="s">
        <v>359</v>
      </c>
      <c r="U20" s="10" t="s">
        <v>255</v>
      </c>
    </row>
    <row r="21" spans="1:21" x14ac:dyDescent="0.25">
      <c r="A21" s="4"/>
      <c r="B21" s="9" t="s">
        <v>1749</v>
      </c>
      <c r="C21" s="9" t="s">
        <v>363</v>
      </c>
      <c r="D21" s="10" t="s">
        <v>900</v>
      </c>
      <c r="E21" s="9" t="s">
        <v>1227</v>
      </c>
      <c r="F21" s="4" t="s">
        <v>365</v>
      </c>
      <c r="G21" s="4" t="s">
        <v>407</v>
      </c>
      <c r="H21" s="4" t="s">
        <v>427</v>
      </c>
      <c r="I21" s="10" t="s">
        <v>408</v>
      </c>
      <c r="J21" s="9" t="s">
        <v>1227</v>
      </c>
      <c r="K21" s="4" t="s">
        <v>365</v>
      </c>
      <c r="L21" s="4" t="s">
        <v>407</v>
      </c>
      <c r="M21" s="4" t="s">
        <v>244</v>
      </c>
      <c r="N21" s="4" t="s">
        <v>316</v>
      </c>
      <c r="O21" s="4" t="s">
        <v>316</v>
      </c>
      <c r="P21" s="4" t="s">
        <v>247</v>
      </c>
      <c r="Q21" s="4" t="s">
        <v>270</v>
      </c>
      <c r="R21" s="10" t="s">
        <v>594</v>
      </c>
      <c r="S21" s="9" t="s">
        <v>207</v>
      </c>
      <c r="T21" s="4" t="s">
        <v>294</v>
      </c>
      <c r="U21" s="10" t="s">
        <v>1566</v>
      </c>
    </row>
    <row r="22" spans="1:21" x14ac:dyDescent="0.25">
      <c r="A22" s="4"/>
      <c r="B22" s="9" t="s">
        <v>1750</v>
      </c>
      <c r="C22" s="9" t="s">
        <v>250</v>
      </c>
      <c r="D22" s="10" t="s">
        <v>250</v>
      </c>
      <c r="E22" s="9" t="s">
        <v>369</v>
      </c>
      <c r="F22" s="4" t="s">
        <v>369</v>
      </c>
      <c r="G22" s="4" t="s">
        <v>955</v>
      </c>
      <c r="H22" s="4" t="s">
        <v>955</v>
      </c>
      <c r="I22" s="10" t="s">
        <v>369</v>
      </c>
      <c r="J22" s="9" t="s">
        <v>1700</v>
      </c>
      <c r="K22" s="4" t="s">
        <v>1700</v>
      </c>
      <c r="L22" s="4" t="s">
        <v>1751</v>
      </c>
      <c r="M22" s="4" t="s">
        <v>250</v>
      </c>
      <c r="N22" s="4" t="s">
        <v>172</v>
      </c>
      <c r="O22" s="4" t="s">
        <v>1752</v>
      </c>
      <c r="P22" s="4" t="s">
        <v>172</v>
      </c>
      <c r="Q22" s="4" t="s">
        <v>810</v>
      </c>
      <c r="R22" s="10" t="s">
        <v>599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257</v>
      </c>
      <c r="C23" s="9" t="s">
        <v>442</v>
      </c>
      <c r="D23" s="10" t="s">
        <v>478</v>
      </c>
      <c r="E23" s="9" t="s">
        <v>439</v>
      </c>
      <c r="F23" s="4" t="s">
        <v>259</v>
      </c>
      <c r="G23" s="4" t="s">
        <v>543</v>
      </c>
      <c r="H23" s="4" t="s">
        <v>601</v>
      </c>
      <c r="I23" s="10" t="s">
        <v>848</v>
      </c>
      <c r="J23" s="9" t="s">
        <v>439</v>
      </c>
      <c r="K23" s="4" t="s">
        <v>259</v>
      </c>
      <c r="L23" s="4" t="s">
        <v>543</v>
      </c>
      <c r="M23" s="4" t="s">
        <v>544</v>
      </c>
      <c r="N23" s="4" t="s">
        <v>518</v>
      </c>
      <c r="O23" s="4" t="s">
        <v>604</v>
      </c>
      <c r="P23" s="4" t="s">
        <v>603</v>
      </c>
      <c r="Q23" s="4" t="s">
        <v>353</v>
      </c>
      <c r="R23" s="10" t="s">
        <v>478</v>
      </c>
      <c r="S23" s="9" t="s">
        <v>520</v>
      </c>
      <c r="T23" s="4" t="s">
        <v>547</v>
      </c>
      <c r="U23" s="10" t="s">
        <v>261</v>
      </c>
    </row>
    <row r="24" spans="1:21" x14ac:dyDescent="0.25">
      <c r="A24" s="4"/>
      <c r="B24" s="9" t="s">
        <v>1054</v>
      </c>
      <c r="C24" s="9" t="s">
        <v>1753</v>
      </c>
      <c r="D24" s="10" t="s">
        <v>1754</v>
      </c>
      <c r="E24" s="9" t="s">
        <v>986</v>
      </c>
      <c r="F24" s="4" t="s">
        <v>568</v>
      </c>
      <c r="G24" s="4" t="s">
        <v>874</v>
      </c>
      <c r="H24" s="4" t="s">
        <v>586</v>
      </c>
      <c r="I24" s="10" t="s">
        <v>274</v>
      </c>
      <c r="J24" s="9" t="s">
        <v>986</v>
      </c>
      <c r="K24" s="4" t="s">
        <v>568</v>
      </c>
      <c r="L24" s="4" t="s">
        <v>874</v>
      </c>
      <c r="M24" s="4" t="s">
        <v>227</v>
      </c>
      <c r="N24" s="4" t="s">
        <v>209</v>
      </c>
      <c r="O24" s="4" t="s">
        <v>569</v>
      </c>
      <c r="P24" s="4" t="s">
        <v>399</v>
      </c>
      <c r="Q24" s="4" t="s">
        <v>246</v>
      </c>
      <c r="R24" s="10" t="s">
        <v>688</v>
      </c>
      <c r="S24" s="9" t="s">
        <v>431</v>
      </c>
      <c r="T24" s="4" t="s">
        <v>1755</v>
      </c>
      <c r="U24" s="10" t="s">
        <v>396</v>
      </c>
    </row>
    <row r="25" spans="1:21" x14ac:dyDescent="0.25">
      <c r="A25" s="4"/>
      <c r="B25" s="9" t="s">
        <v>1756</v>
      </c>
      <c r="C25" s="9" t="s">
        <v>159</v>
      </c>
      <c r="D25" s="10" t="s">
        <v>158</v>
      </c>
      <c r="E25" s="9" t="s">
        <v>673</v>
      </c>
      <c r="F25" s="4" t="s">
        <v>578</v>
      </c>
      <c r="G25" s="4" t="s">
        <v>1469</v>
      </c>
      <c r="H25" s="4" t="s">
        <v>458</v>
      </c>
      <c r="I25" s="10" t="s">
        <v>163</v>
      </c>
      <c r="J25" s="9" t="s">
        <v>1757</v>
      </c>
      <c r="K25" s="4" t="s">
        <v>1758</v>
      </c>
      <c r="L25" s="4" t="s">
        <v>1759</v>
      </c>
      <c r="M25" s="4" t="s">
        <v>278</v>
      </c>
      <c r="N25" s="4" t="s">
        <v>1760</v>
      </c>
      <c r="O25" s="4" t="s">
        <v>1761</v>
      </c>
      <c r="P25" s="4" t="s">
        <v>1564</v>
      </c>
      <c r="Q25" s="4" t="s">
        <v>945</v>
      </c>
      <c r="R25" s="10" t="s">
        <v>1505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308</v>
      </c>
      <c r="C26" s="9" t="s">
        <v>309</v>
      </c>
      <c r="D26" s="10" t="s">
        <v>308</v>
      </c>
      <c r="E26" s="9" t="s">
        <v>308</v>
      </c>
      <c r="F26" s="4" t="s">
        <v>310</v>
      </c>
      <c r="G26" s="4" t="s">
        <v>233</v>
      </c>
      <c r="H26" s="4" t="s">
        <v>237</v>
      </c>
      <c r="I26" s="10" t="s">
        <v>310</v>
      </c>
      <c r="J26" s="9" t="s">
        <v>308</v>
      </c>
      <c r="K26" s="4" t="s">
        <v>310</v>
      </c>
      <c r="L26" s="4" t="s">
        <v>233</v>
      </c>
      <c r="M26" s="4" t="s">
        <v>237</v>
      </c>
      <c r="N26" s="4" t="s">
        <v>310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307</v>
      </c>
      <c r="T26" s="4" t="s">
        <v>308</v>
      </c>
      <c r="U26" s="10" t="s">
        <v>310</v>
      </c>
    </row>
    <row r="27" spans="1:21" x14ac:dyDescent="0.25">
      <c r="A27" s="4"/>
      <c r="B27" s="9" t="s">
        <v>591</v>
      </c>
      <c r="C27" s="9" t="s">
        <v>452</v>
      </c>
      <c r="D27" s="10" t="s">
        <v>427</v>
      </c>
      <c r="E27" s="9" t="s">
        <v>348</v>
      </c>
      <c r="F27" s="4" t="s">
        <v>315</v>
      </c>
      <c r="G27" s="4" t="s">
        <v>226</v>
      </c>
      <c r="H27" s="4" t="s">
        <v>321</v>
      </c>
      <c r="I27" s="10" t="s">
        <v>316</v>
      </c>
      <c r="J27" s="9" t="s">
        <v>348</v>
      </c>
      <c r="K27" s="4" t="s">
        <v>315</v>
      </c>
      <c r="L27" s="4" t="s">
        <v>226</v>
      </c>
      <c r="M27" s="4" t="s">
        <v>245</v>
      </c>
      <c r="N27" s="4" t="s">
        <v>321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227</v>
      </c>
      <c r="T27" s="4" t="s">
        <v>379</v>
      </c>
      <c r="U27" s="10" t="s">
        <v>270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210</v>
      </c>
      <c r="C30" s="9" t="s">
        <v>247</v>
      </c>
      <c r="D30" s="10" t="s">
        <v>315</v>
      </c>
      <c r="E30" s="9" t="s">
        <v>247</v>
      </c>
      <c r="F30" s="4" t="s">
        <v>315</v>
      </c>
      <c r="G30" s="4" t="s">
        <v>321</v>
      </c>
      <c r="H30" s="4" t="s">
        <v>245</v>
      </c>
      <c r="I30" s="10" t="s">
        <v>245</v>
      </c>
      <c r="J30" s="9" t="s">
        <v>247</v>
      </c>
      <c r="K30" s="4" t="s">
        <v>315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315</v>
      </c>
      <c r="U30" s="10" t="s">
        <v>247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54" priority="13">
      <formula>$B$18&gt;0</formula>
    </cfRule>
  </conditionalFormatting>
  <conditionalFormatting sqref="A22:U22">
    <cfRule type="expression" dxfId="453" priority="12">
      <formula>A22&lt;&gt;""</formula>
    </cfRule>
  </conditionalFormatting>
  <conditionalFormatting sqref="A25:U25">
    <cfRule type="expression" dxfId="452" priority="11">
      <formula>A25&lt;&gt;""</formula>
    </cfRule>
  </conditionalFormatting>
  <conditionalFormatting sqref="A28:U28">
    <cfRule type="expression" dxfId="451" priority="10">
      <formula>A28&lt;&gt;""</formula>
    </cfRule>
  </conditionalFormatting>
  <conditionalFormatting sqref="A31:U31">
    <cfRule type="expression" dxfId="450" priority="9">
      <formula>A31&lt;&gt;""</formula>
    </cfRule>
  </conditionalFormatting>
  <conditionalFormatting sqref="A34:U34">
    <cfRule type="expression" dxfId="449" priority="8">
      <formula>A34&lt;&gt;""</formula>
    </cfRule>
  </conditionalFormatting>
  <conditionalFormatting sqref="A37:U37">
    <cfRule type="expression" dxfId="448" priority="7">
      <formula>A37&lt;&gt;""</formula>
    </cfRule>
  </conditionalFormatting>
  <conditionalFormatting sqref="A40:U40">
    <cfRule type="expression" dxfId="447" priority="6">
      <formula>A40&lt;&gt;""</formula>
    </cfRule>
  </conditionalFormatting>
  <conditionalFormatting sqref="A43:U43">
    <cfRule type="expression" dxfId="446" priority="5">
      <formula>A43&lt;&gt;""</formula>
    </cfRule>
  </conditionalFormatting>
  <conditionalFormatting sqref="A46:U46">
    <cfRule type="expression" dxfId="445" priority="4">
      <formula>A46&lt;&gt;""</formula>
    </cfRule>
  </conditionalFormatting>
  <conditionalFormatting sqref="A49:U49">
    <cfRule type="expression" dxfId="444" priority="3">
      <formula>A49&lt;&gt;""</formula>
    </cfRule>
  </conditionalFormatting>
  <conditionalFormatting sqref="A52:U52">
    <cfRule type="expression" dxfId="443" priority="2">
      <formula>A52&lt;&gt;""</formula>
    </cfRule>
  </conditionalFormatting>
  <conditionalFormatting sqref="A55:U55">
    <cfRule type="expression" dxfId="4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1762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233</v>
      </c>
      <c r="C20" s="9" t="s">
        <v>236</v>
      </c>
      <c r="D20" s="10" t="s">
        <v>234</v>
      </c>
      <c r="E20" s="9" t="s">
        <v>236</v>
      </c>
      <c r="F20" s="4" t="s">
        <v>234</v>
      </c>
      <c r="G20" s="4" t="s">
        <v>473</v>
      </c>
      <c r="H20" s="4" t="s">
        <v>309</v>
      </c>
      <c r="I20" s="10" t="s">
        <v>239</v>
      </c>
      <c r="J20" s="9" t="s">
        <v>236</v>
      </c>
      <c r="K20" s="4" t="s">
        <v>234</v>
      </c>
      <c r="L20" s="4" t="s">
        <v>473</v>
      </c>
      <c r="M20" s="4" t="s">
        <v>234</v>
      </c>
      <c r="N20" s="4" t="s">
        <v>237</v>
      </c>
      <c r="O20" s="4" t="s">
        <v>236</v>
      </c>
      <c r="P20" s="4" t="s">
        <v>237</v>
      </c>
      <c r="Q20" s="4" t="s">
        <v>239</v>
      </c>
      <c r="R20" s="10" t="s">
        <v>234</v>
      </c>
      <c r="S20" s="9" t="s">
        <v>237</v>
      </c>
      <c r="T20" s="4" t="s">
        <v>307</v>
      </c>
      <c r="U20" s="10" t="s">
        <v>374</v>
      </c>
    </row>
    <row r="21" spans="1:21" x14ac:dyDescent="0.25">
      <c r="A21" s="4"/>
      <c r="B21" s="9" t="s">
        <v>332</v>
      </c>
      <c r="C21" s="9" t="s">
        <v>241</v>
      </c>
      <c r="D21" s="10" t="s">
        <v>434</v>
      </c>
      <c r="E21" s="9" t="s">
        <v>505</v>
      </c>
      <c r="F21" s="4" t="s">
        <v>224</v>
      </c>
      <c r="G21" s="4" t="s">
        <v>224</v>
      </c>
      <c r="H21" s="4" t="s">
        <v>247</v>
      </c>
      <c r="I21" s="10" t="s">
        <v>270</v>
      </c>
      <c r="J21" s="9" t="s">
        <v>505</v>
      </c>
      <c r="K21" s="4" t="s">
        <v>224</v>
      </c>
      <c r="L21" s="4" t="s">
        <v>224</v>
      </c>
      <c r="M21" s="4" t="s">
        <v>316</v>
      </c>
      <c r="N21" s="4" t="s">
        <v>245</v>
      </c>
      <c r="O21" s="4" t="s">
        <v>315</v>
      </c>
      <c r="P21" s="4" t="s">
        <v>245</v>
      </c>
      <c r="Q21" s="4" t="s">
        <v>316</v>
      </c>
      <c r="R21" s="10" t="s">
        <v>244</v>
      </c>
      <c r="S21" s="9" t="s">
        <v>245</v>
      </c>
      <c r="T21" s="4" t="s">
        <v>312</v>
      </c>
      <c r="U21" s="10" t="s">
        <v>839</v>
      </c>
    </row>
    <row r="22" spans="1:21" x14ac:dyDescent="0.25">
      <c r="A22" s="4"/>
      <c r="B22" s="9" t="s">
        <v>176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514</v>
      </c>
      <c r="B23" s="9" t="s">
        <v>519</v>
      </c>
      <c r="C23" s="9" t="s">
        <v>516</v>
      </c>
      <c r="D23" s="10" t="s">
        <v>517</v>
      </c>
      <c r="E23" s="9" t="s">
        <v>515</v>
      </c>
      <c r="F23" s="4" t="s">
        <v>516</v>
      </c>
      <c r="G23" s="4" t="s">
        <v>519</v>
      </c>
      <c r="H23" s="4" t="s">
        <v>627</v>
      </c>
      <c r="I23" s="10" t="s">
        <v>516</v>
      </c>
      <c r="J23" s="9" t="s">
        <v>515</v>
      </c>
      <c r="K23" s="4" t="s">
        <v>516</v>
      </c>
      <c r="L23" s="4" t="s">
        <v>519</v>
      </c>
      <c r="M23" s="4" t="s">
        <v>516</v>
      </c>
      <c r="N23" s="4" t="s">
        <v>1444</v>
      </c>
      <c r="O23" s="4" t="s">
        <v>517</v>
      </c>
      <c r="P23" s="4" t="s">
        <v>663</v>
      </c>
      <c r="Q23" s="4" t="s">
        <v>519</v>
      </c>
      <c r="R23" s="10" t="s">
        <v>518</v>
      </c>
      <c r="S23" s="9" t="s">
        <v>521</v>
      </c>
      <c r="T23" s="4" t="s">
        <v>518</v>
      </c>
      <c r="U23" s="10" t="s">
        <v>523</v>
      </c>
    </row>
    <row r="24" spans="1:21" x14ac:dyDescent="0.25">
      <c r="A24" s="4"/>
      <c r="B24" s="9" t="s">
        <v>1763</v>
      </c>
      <c r="C24" s="9" t="s">
        <v>1764</v>
      </c>
      <c r="D24" s="10" t="s">
        <v>526</v>
      </c>
      <c r="E24" s="9" t="s">
        <v>1765</v>
      </c>
      <c r="F24" s="4" t="s">
        <v>756</v>
      </c>
      <c r="G24" s="4" t="s">
        <v>1293</v>
      </c>
      <c r="H24" s="4" t="s">
        <v>485</v>
      </c>
      <c r="I24" s="10" t="s">
        <v>529</v>
      </c>
      <c r="J24" s="9" t="s">
        <v>1765</v>
      </c>
      <c r="K24" s="4" t="s">
        <v>756</v>
      </c>
      <c r="L24" s="4" t="s">
        <v>1293</v>
      </c>
      <c r="M24" s="4" t="s">
        <v>301</v>
      </c>
      <c r="N24" s="4" t="s">
        <v>224</v>
      </c>
      <c r="O24" s="4" t="s">
        <v>379</v>
      </c>
      <c r="P24" s="4" t="s">
        <v>226</v>
      </c>
      <c r="Q24" s="4" t="s">
        <v>210</v>
      </c>
      <c r="R24" s="10" t="s">
        <v>877</v>
      </c>
      <c r="S24" s="9" t="s">
        <v>825</v>
      </c>
      <c r="T24" s="4" t="s">
        <v>1766</v>
      </c>
      <c r="U24" s="10" t="s">
        <v>1077</v>
      </c>
    </row>
    <row r="25" spans="1:21" x14ac:dyDescent="0.25">
      <c r="A25" s="4"/>
      <c r="B25" s="9" t="s">
        <v>1767</v>
      </c>
      <c r="C25" s="9" t="s">
        <v>159</v>
      </c>
      <c r="D25" s="10" t="s">
        <v>158</v>
      </c>
      <c r="E25" s="9" t="s">
        <v>163</v>
      </c>
      <c r="F25" s="4" t="s">
        <v>163</v>
      </c>
      <c r="G25" s="4" t="s">
        <v>163</v>
      </c>
      <c r="H25" s="4" t="s">
        <v>458</v>
      </c>
      <c r="I25" s="10" t="s">
        <v>163</v>
      </c>
      <c r="J25" s="9" t="s">
        <v>872</v>
      </c>
      <c r="K25" s="4" t="s">
        <v>872</v>
      </c>
      <c r="L25" s="4" t="s">
        <v>872</v>
      </c>
      <c r="M25" s="4" t="s">
        <v>250</v>
      </c>
      <c r="N25" s="4" t="s">
        <v>279</v>
      </c>
      <c r="O25" s="4" t="s">
        <v>171</v>
      </c>
      <c r="P25" s="4" t="s">
        <v>437</v>
      </c>
      <c r="Q25" s="4" t="s">
        <v>250</v>
      </c>
      <c r="R25" s="10" t="s">
        <v>872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391</v>
      </c>
      <c r="B26" s="9" t="s">
        <v>308</v>
      </c>
      <c r="C26" s="9" t="s">
        <v>309</v>
      </c>
      <c r="D26" s="10" t="s">
        <v>308</v>
      </c>
      <c r="E26" s="9" t="s">
        <v>308</v>
      </c>
      <c r="F26" s="4" t="s">
        <v>309</v>
      </c>
      <c r="G26" s="4" t="s">
        <v>307</v>
      </c>
      <c r="H26" s="4" t="s">
        <v>237</v>
      </c>
      <c r="I26" s="10" t="s">
        <v>308</v>
      </c>
      <c r="J26" s="9" t="s">
        <v>308</v>
      </c>
      <c r="K26" s="4" t="s">
        <v>309</v>
      </c>
      <c r="L26" s="4" t="s">
        <v>307</v>
      </c>
      <c r="M26" s="4" t="s">
        <v>307</v>
      </c>
      <c r="N26" s="4" t="s">
        <v>310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234</v>
      </c>
      <c r="T26" s="4" t="s">
        <v>308</v>
      </c>
      <c r="U26" s="10" t="s">
        <v>310</v>
      </c>
    </row>
    <row r="27" spans="1:21" x14ac:dyDescent="0.25">
      <c r="A27" s="4"/>
      <c r="B27" s="9" t="s">
        <v>591</v>
      </c>
      <c r="C27" s="9" t="s">
        <v>299</v>
      </c>
      <c r="D27" s="10" t="s">
        <v>409</v>
      </c>
      <c r="E27" s="9" t="s">
        <v>348</v>
      </c>
      <c r="F27" s="4" t="s">
        <v>300</v>
      </c>
      <c r="G27" s="4" t="s">
        <v>208</v>
      </c>
      <c r="H27" s="4" t="s">
        <v>321</v>
      </c>
      <c r="I27" s="10" t="s">
        <v>316</v>
      </c>
      <c r="J27" s="9" t="s">
        <v>348</v>
      </c>
      <c r="K27" s="4" t="s">
        <v>300</v>
      </c>
      <c r="L27" s="4" t="s">
        <v>208</v>
      </c>
      <c r="M27" s="4" t="s">
        <v>316</v>
      </c>
      <c r="N27" s="4" t="s">
        <v>321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273</v>
      </c>
      <c r="T27" s="4" t="s">
        <v>379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308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308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300</v>
      </c>
      <c r="C30" s="9" t="s">
        <v>247</v>
      </c>
      <c r="D30" s="10" t="s">
        <v>247</v>
      </c>
      <c r="E30" s="9" t="s">
        <v>246</v>
      </c>
      <c r="F30" s="4" t="s">
        <v>244</v>
      </c>
      <c r="G30" s="4" t="s">
        <v>321</v>
      </c>
      <c r="H30" s="4" t="s">
        <v>245</v>
      </c>
      <c r="I30" s="10" t="s">
        <v>245</v>
      </c>
      <c r="J30" s="9" t="s">
        <v>246</v>
      </c>
      <c r="K30" s="4" t="s">
        <v>244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246</v>
      </c>
      <c r="U30" s="10" t="s">
        <v>244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41" priority="13">
      <formula>$B$18&gt;0</formula>
    </cfRule>
  </conditionalFormatting>
  <conditionalFormatting sqref="A22:U22">
    <cfRule type="expression" dxfId="440" priority="12">
      <formula>A22&lt;&gt;""</formula>
    </cfRule>
  </conditionalFormatting>
  <conditionalFormatting sqref="A25:U25">
    <cfRule type="expression" dxfId="439" priority="11">
      <formula>A25&lt;&gt;""</formula>
    </cfRule>
  </conditionalFormatting>
  <conditionalFormatting sqref="A28:U28">
    <cfRule type="expression" dxfId="438" priority="10">
      <formula>A28&lt;&gt;""</formula>
    </cfRule>
  </conditionalFormatting>
  <conditionalFormatting sqref="A31:U31">
    <cfRule type="expression" dxfId="437" priority="9">
      <formula>A31&lt;&gt;""</formula>
    </cfRule>
  </conditionalFormatting>
  <conditionalFormatting sqref="A34:U34">
    <cfRule type="expression" dxfId="436" priority="8">
      <formula>A34&lt;&gt;""</formula>
    </cfRule>
  </conditionalFormatting>
  <conditionalFormatting sqref="A37:U37">
    <cfRule type="expression" dxfId="435" priority="7">
      <formula>A37&lt;&gt;""</formula>
    </cfRule>
  </conditionalFormatting>
  <conditionalFormatting sqref="A40:U40">
    <cfRule type="expression" dxfId="434" priority="6">
      <formula>A40&lt;&gt;""</formula>
    </cfRule>
  </conditionalFormatting>
  <conditionalFormatting sqref="A43:U43">
    <cfRule type="expression" dxfId="433" priority="5">
      <formula>A43&lt;&gt;""</formula>
    </cfRule>
  </conditionalFormatting>
  <conditionalFormatting sqref="A46:U46">
    <cfRule type="expression" dxfId="432" priority="4">
      <formula>A46&lt;&gt;""</formula>
    </cfRule>
  </conditionalFormatting>
  <conditionalFormatting sqref="A49:U49">
    <cfRule type="expression" dxfId="431" priority="3">
      <formula>A49&lt;&gt;""</formula>
    </cfRule>
  </conditionalFormatting>
  <conditionalFormatting sqref="A52:U52">
    <cfRule type="expression" dxfId="430" priority="2">
      <formula>A52&lt;&gt;""</formula>
    </cfRule>
  </conditionalFormatting>
  <conditionalFormatting sqref="A55:U55">
    <cfRule type="expression" dxfId="4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1768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288</v>
      </c>
      <c r="C20" s="9" t="s">
        <v>325</v>
      </c>
      <c r="D20" s="10" t="s">
        <v>327</v>
      </c>
      <c r="E20" s="9" t="s">
        <v>288</v>
      </c>
      <c r="F20" s="4" t="s">
        <v>374</v>
      </c>
      <c r="G20" s="4" t="s">
        <v>235</v>
      </c>
      <c r="H20" s="4" t="s">
        <v>235</v>
      </c>
      <c r="I20" s="10" t="s">
        <v>383</v>
      </c>
      <c r="J20" s="9" t="s">
        <v>288</v>
      </c>
      <c r="K20" s="4" t="s">
        <v>374</v>
      </c>
      <c r="L20" s="4" t="s">
        <v>235</v>
      </c>
      <c r="M20" s="4" t="s">
        <v>237</v>
      </c>
      <c r="N20" s="4" t="s">
        <v>325</v>
      </c>
      <c r="O20" s="4" t="s">
        <v>237</v>
      </c>
      <c r="P20" s="4" t="s">
        <v>326</v>
      </c>
      <c r="Q20" s="4" t="s">
        <v>286</v>
      </c>
      <c r="R20" s="10" t="s">
        <v>355</v>
      </c>
      <c r="S20" s="9" t="s">
        <v>353</v>
      </c>
      <c r="T20" s="4" t="s">
        <v>288</v>
      </c>
      <c r="U20" s="10" t="s">
        <v>238</v>
      </c>
    </row>
    <row r="21" spans="1:21" x14ac:dyDescent="0.25">
      <c r="A21" s="4"/>
      <c r="B21" s="9" t="s">
        <v>611</v>
      </c>
      <c r="C21" s="9" t="s">
        <v>488</v>
      </c>
      <c r="D21" s="10" t="s">
        <v>643</v>
      </c>
      <c r="E21" s="9" t="s">
        <v>570</v>
      </c>
      <c r="F21" s="4" t="s">
        <v>538</v>
      </c>
      <c r="G21" s="4" t="s">
        <v>334</v>
      </c>
      <c r="H21" s="4" t="s">
        <v>209</v>
      </c>
      <c r="I21" s="10" t="s">
        <v>207</v>
      </c>
      <c r="J21" s="9" t="s">
        <v>570</v>
      </c>
      <c r="K21" s="4" t="s">
        <v>538</v>
      </c>
      <c r="L21" s="4" t="s">
        <v>334</v>
      </c>
      <c r="M21" s="4" t="s">
        <v>245</v>
      </c>
      <c r="N21" s="4" t="s">
        <v>246</v>
      </c>
      <c r="O21" s="4" t="s">
        <v>245</v>
      </c>
      <c r="P21" s="4" t="s">
        <v>315</v>
      </c>
      <c r="Q21" s="4" t="s">
        <v>247</v>
      </c>
      <c r="R21" s="10" t="s">
        <v>206</v>
      </c>
      <c r="S21" s="9" t="s">
        <v>334</v>
      </c>
      <c r="T21" s="4" t="s">
        <v>681</v>
      </c>
      <c r="U21" s="10" t="s">
        <v>429</v>
      </c>
    </row>
    <row r="22" spans="1:21" x14ac:dyDescent="0.25">
      <c r="A22" s="4"/>
      <c r="B22" s="9" t="s">
        <v>174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514</v>
      </c>
      <c r="B23" s="9" t="s">
        <v>523</v>
      </c>
      <c r="C23" s="9" t="s">
        <v>626</v>
      </c>
      <c r="D23" s="10" t="s">
        <v>605</v>
      </c>
      <c r="E23" s="9" t="s">
        <v>603</v>
      </c>
      <c r="F23" s="4" t="s">
        <v>602</v>
      </c>
      <c r="G23" s="4" t="s">
        <v>523</v>
      </c>
      <c r="H23" s="4" t="s">
        <v>520</v>
      </c>
      <c r="I23" s="10" t="s">
        <v>605</v>
      </c>
      <c r="J23" s="9" t="s">
        <v>603</v>
      </c>
      <c r="K23" s="4" t="s">
        <v>602</v>
      </c>
      <c r="L23" s="4" t="s">
        <v>523</v>
      </c>
      <c r="M23" s="4" t="s">
        <v>520</v>
      </c>
      <c r="N23" s="4" t="s">
        <v>520</v>
      </c>
      <c r="O23" s="4" t="s">
        <v>663</v>
      </c>
      <c r="P23" s="4" t="s">
        <v>683</v>
      </c>
      <c r="Q23" s="4" t="s">
        <v>548</v>
      </c>
      <c r="R23" s="10" t="s">
        <v>602</v>
      </c>
      <c r="S23" s="9" t="s">
        <v>441</v>
      </c>
      <c r="T23" s="4" t="s">
        <v>603</v>
      </c>
      <c r="U23" s="10" t="s">
        <v>522</v>
      </c>
    </row>
    <row r="24" spans="1:21" x14ac:dyDescent="0.25">
      <c r="A24" s="4"/>
      <c r="B24" s="9" t="s">
        <v>1769</v>
      </c>
      <c r="C24" s="9" t="s">
        <v>1770</v>
      </c>
      <c r="D24" s="10" t="s">
        <v>1118</v>
      </c>
      <c r="E24" s="9" t="s">
        <v>1771</v>
      </c>
      <c r="F24" s="4" t="s">
        <v>814</v>
      </c>
      <c r="G24" s="4" t="s">
        <v>535</v>
      </c>
      <c r="H24" s="4" t="s">
        <v>211</v>
      </c>
      <c r="I24" s="10" t="s">
        <v>487</v>
      </c>
      <c r="J24" s="9" t="s">
        <v>1771</v>
      </c>
      <c r="K24" s="4" t="s">
        <v>814</v>
      </c>
      <c r="L24" s="4" t="s">
        <v>535</v>
      </c>
      <c r="M24" s="4" t="s">
        <v>301</v>
      </c>
      <c r="N24" s="4" t="s">
        <v>223</v>
      </c>
      <c r="O24" s="4" t="s">
        <v>225</v>
      </c>
      <c r="P24" s="4" t="s">
        <v>427</v>
      </c>
      <c r="Q24" s="4" t="s">
        <v>244</v>
      </c>
      <c r="R24" s="10" t="s">
        <v>467</v>
      </c>
      <c r="S24" s="9" t="s">
        <v>365</v>
      </c>
      <c r="T24" s="4" t="s">
        <v>690</v>
      </c>
      <c r="U24" s="10" t="s">
        <v>1772</v>
      </c>
    </row>
    <row r="25" spans="1:21" x14ac:dyDescent="0.25">
      <c r="A25" s="4"/>
      <c r="B25" s="9" t="s">
        <v>1773</v>
      </c>
      <c r="C25" s="9" t="s">
        <v>159</v>
      </c>
      <c r="D25" s="10" t="s">
        <v>158</v>
      </c>
      <c r="E25" s="9" t="s">
        <v>250</v>
      </c>
      <c r="F25" s="4" t="s">
        <v>163</v>
      </c>
      <c r="G25" s="4" t="s">
        <v>250</v>
      </c>
      <c r="H25" s="4" t="s">
        <v>161</v>
      </c>
      <c r="I25" s="10" t="s">
        <v>250</v>
      </c>
      <c r="J25" s="9" t="s">
        <v>170</v>
      </c>
      <c r="K25" s="4" t="s">
        <v>170</v>
      </c>
      <c r="L25" s="4" t="s">
        <v>170</v>
      </c>
      <c r="M25" s="4" t="s">
        <v>250</v>
      </c>
      <c r="N25" s="4" t="s">
        <v>250</v>
      </c>
      <c r="O25" s="4" t="s">
        <v>1774</v>
      </c>
      <c r="P25" s="4" t="s">
        <v>170</v>
      </c>
      <c r="Q25" s="4" t="s">
        <v>170</v>
      </c>
      <c r="R25" s="10" t="s">
        <v>170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391</v>
      </c>
      <c r="B26" s="9" t="s">
        <v>309</v>
      </c>
      <c r="C26" s="9" t="s">
        <v>473</v>
      </c>
      <c r="D26" s="10" t="s">
        <v>309</v>
      </c>
      <c r="E26" s="9" t="s">
        <v>309</v>
      </c>
      <c r="F26" s="4" t="s">
        <v>309</v>
      </c>
      <c r="G26" s="4" t="s">
        <v>234</v>
      </c>
      <c r="H26" s="4" t="s">
        <v>237</v>
      </c>
      <c r="I26" s="10" t="s">
        <v>307</v>
      </c>
      <c r="J26" s="9" t="s">
        <v>309</v>
      </c>
      <c r="K26" s="4" t="s">
        <v>309</v>
      </c>
      <c r="L26" s="4" t="s">
        <v>234</v>
      </c>
      <c r="M26" s="4" t="s">
        <v>235</v>
      </c>
      <c r="N26" s="4" t="s">
        <v>310</v>
      </c>
      <c r="O26" s="4" t="s">
        <v>237</v>
      </c>
      <c r="P26" s="4" t="s">
        <v>237</v>
      </c>
      <c r="Q26" s="4" t="s">
        <v>237</v>
      </c>
      <c r="R26" s="10" t="s">
        <v>308</v>
      </c>
      <c r="S26" s="9" t="s">
        <v>473</v>
      </c>
      <c r="T26" s="4" t="s">
        <v>309</v>
      </c>
      <c r="U26" s="10" t="s">
        <v>308</v>
      </c>
    </row>
    <row r="27" spans="1:21" x14ac:dyDescent="0.25">
      <c r="A27" s="4"/>
      <c r="B27" s="9" t="s">
        <v>467</v>
      </c>
      <c r="C27" s="9" t="s">
        <v>569</v>
      </c>
      <c r="D27" s="10" t="s">
        <v>243</v>
      </c>
      <c r="E27" s="9" t="s">
        <v>349</v>
      </c>
      <c r="F27" s="4" t="s">
        <v>227</v>
      </c>
      <c r="G27" s="4" t="s">
        <v>427</v>
      </c>
      <c r="H27" s="4" t="s">
        <v>321</v>
      </c>
      <c r="I27" s="10" t="s">
        <v>247</v>
      </c>
      <c r="J27" s="9" t="s">
        <v>349</v>
      </c>
      <c r="K27" s="4" t="s">
        <v>227</v>
      </c>
      <c r="L27" s="4" t="s">
        <v>427</v>
      </c>
      <c r="M27" s="4" t="s">
        <v>246</v>
      </c>
      <c r="N27" s="4" t="s">
        <v>321</v>
      </c>
      <c r="O27" s="4" t="s">
        <v>245</v>
      </c>
      <c r="P27" s="4" t="s">
        <v>245</v>
      </c>
      <c r="Q27" s="4" t="s">
        <v>245</v>
      </c>
      <c r="R27" s="10" t="s">
        <v>246</v>
      </c>
      <c r="S27" s="9" t="s">
        <v>300</v>
      </c>
      <c r="T27" s="4" t="s">
        <v>487</v>
      </c>
      <c r="U27" s="10" t="s">
        <v>207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308</v>
      </c>
      <c r="G29" s="4" t="s">
        <v>237</v>
      </c>
      <c r="H29" s="4" t="s">
        <v>237</v>
      </c>
      <c r="I29" s="10" t="s">
        <v>237</v>
      </c>
      <c r="J29" s="9" t="s">
        <v>310</v>
      </c>
      <c r="K29" s="4" t="s">
        <v>308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310</v>
      </c>
      <c r="T29" s="4" t="s">
        <v>237</v>
      </c>
      <c r="U29" s="10" t="s">
        <v>308</v>
      </c>
    </row>
    <row r="30" spans="1:21" x14ac:dyDescent="0.25">
      <c r="A30" s="4"/>
      <c r="B30" s="9" t="s">
        <v>209</v>
      </c>
      <c r="C30" s="9" t="s">
        <v>270</v>
      </c>
      <c r="D30" s="10" t="s">
        <v>227</v>
      </c>
      <c r="E30" s="9" t="s">
        <v>207</v>
      </c>
      <c r="F30" s="4" t="s">
        <v>244</v>
      </c>
      <c r="G30" s="4" t="s">
        <v>321</v>
      </c>
      <c r="H30" s="4" t="s">
        <v>245</v>
      </c>
      <c r="I30" s="10" t="s">
        <v>245</v>
      </c>
      <c r="J30" s="9" t="s">
        <v>207</v>
      </c>
      <c r="K30" s="4" t="s">
        <v>244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316</v>
      </c>
      <c r="T30" s="4" t="s">
        <v>244</v>
      </c>
      <c r="U30" s="10" t="s">
        <v>227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28" priority="13">
      <formula>$B$18&gt;0</formula>
    </cfRule>
  </conditionalFormatting>
  <conditionalFormatting sqref="A22:U22">
    <cfRule type="expression" dxfId="427" priority="12">
      <formula>A22&lt;&gt;""</formula>
    </cfRule>
  </conditionalFormatting>
  <conditionalFormatting sqref="A25:U25">
    <cfRule type="expression" dxfId="426" priority="11">
      <formula>A25&lt;&gt;""</formula>
    </cfRule>
  </conditionalFormatting>
  <conditionalFormatting sqref="A28:U28">
    <cfRule type="expression" dxfId="425" priority="10">
      <formula>A28&lt;&gt;""</formula>
    </cfRule>
  </conditionalFormatting>
  <conditionalFormatting sqref="A31:U31">
    <cfRule type="expression" dxfId="424" priority="9">
      <formula>A31&lt;&gt;""</formula>
    </cfRule>
  </conditionalFormatting>
  <conditionalFormatting sqref="A34:U34">
    <cfRule type="expression" dxfId="423" priority="8">
      <formula>A34&lt;&gt;""</formula>
    </cfRule>
  </conditionalFormatting>
  <conditionalFormatting sqref="A37:U37">
    <cfRule type="expression" dxfId="422" priority="7">
      <formula>A37&lt;&gt;""</formula>
    </cfRule>
  </conditionalFormatting>
  <conditionalFormatting sqref="A40:U40">
    <cfRule type="expression" dxfId="421" priority="6">
      <formula>A40&lt;&gt;""</formula>
    </cfRule>
  </conditionalFormatting>
  <conditionalFormatting sqref="A43:U43">
    <cfRule type="expression" dxfId="420" priority="5">
      <formula>A43&lt;&gt;""</formula>
    </cfRule>
  </conditionalFormatting>
  <conditionalFormatting sqref="A46:U46">
    <cfRule type="expression" dxfId="419" priority="4">
      <formula>A46&lt;&gt;""</formula>
    </cfRule>
  </conditionalFormatting>
  <conditionalFormatting sqref="A49:U49">
    <cfRule type="expression" dxfId="418" priority="3">
      <formula>A49&lt;&gt;""</formula>
    </cfRule>
  </conditionalFormatting>
  <conditionalFormatting sqref="A52:U52">
    <cfRule type="expression" dxfId="417" priority="2">
      <formula>A52&lt;&gt;""</formula>
    </cfRule>
  </conditionalFormatting>
  <conditionalFormatting sqref="A55:U55">
    <cfRule type="expression" dxfId="4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1775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473</v>
      </c>
      <c r="C20" s="9" t="s">
        <v>309</v>
      </c>
      <c r="D20" s="10" t="s">
        <v>307</v>
      </c>
      <c r="E20" s="9" t="s">
        <v>307</v>
      </c>
      <c r="F20" s="4" t="s">
        <v>309</v>
      </c>
      <c r="G20" s="4" t="s">
        <v>309</v>
      </c>
      <c r="H20" s="4" t="s">
        <v>310</v>
      </c>
      <c r="I20" s="10" t="s">
        <v>234</v>
      </c>
      <c r="J20" s="9" t="s">
        <v>307</v>
      </c>
      <c r="K20" s="4" t="s">
        <v>309</v>
      </c>
      <c r="L20" s="4" t="s">
        <v>309</v>
      </c>
      <c r="M20" s="4" t="s">
        <v>237</v>
      </c>
      <c r="N20" s="4" t="s">
        <v>325</v>
      </c>
      <c r="O20" s="4" t="s">
        <v>237</v>
      </c>
      <c r="P20" s="4" t="s">
        <v>237</v>
      </c>
      <c r="Q20" s="4" t="s">
        <v>237</v>
      </c>
      <c r="R20" s="10" t="s">
        <v>473</v>
      </c>
      <c r="S20" s="9" t="s">
        <v>237</v>
      </c>
      <c r="T20" s="4" t="s">
        <v>308</v>
      </c>
      <c r="U20" s="10" t="s">
        <v>325</v>
      </c>
    </row>
    <row r="21" spans="1:21" x14ac:dyDescent="0.25">
      <c r="A21" s="4"/>
      <c r="B21" s="9" t="s">
        <v>922</v>
      </c>
      <c r="C21" s="9" t="s">
        <v>349</v>
      </c>
      <c r="D21" s="10" t="s">
        <v>654</v>
      </c>
      <c r="E21" s="9" t="s">
        <v>752</v>
      </c>
      <c r="F21" s="4" t="s">
        <v>300</v>
      </c>
      <c r="G21" s="4" t="s">
        <v>271</v>
      </c>
      <c r="H21" s="4" t="s">
        <v>246</v>
      </c>
      <c r="I21" s="10" t="s">
        <v>247</v>
      </c>
      <c r="J21" s="9" t="s">
        <v>752</v>
      </c>
      <c r="K21" s="4" t="s">
        <v>300</v>
      </c>
      <c r="L21" s="4" t="s">
        <v>271</v>
      </c>
      <c r="M21" s="4" t="s">
        <v>245</v>
      </c>
      <c r="N21" s="4" t="s">
        <v>246</v>
      </c>
      <c r="O21" s="4" t="s">
        <v>245</v>
      </c>
      <c r="P21" s="4" t="s">
        <v>245</v>
      </c>
      <c r="Q21" s="4" t="s">
        <v>245</v>
      </c>
      <c r="R21" s="10" t="s">
        <v>247</v>
      </c>
      <c r="S21" s="9" t="s">
        <v>245</v>
      </c>
      <c r="T21" s="4" t="s">
        <v>302</v>
      </c>
      <c r="U21" s="10" t="s">
        <v>419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514</v>
      </c>
      <c r="B23" s="9" t="s">
        <v>518</v>
      </c>
      <c r="C23" s="9" t="s">
        <v>521</v>
      </c>
      <c r="D23" s="10" t="s">
        <v>518</v>
      </c>
      <c r="E23" s="9" t="s">
        <v>518</v>
      </c>
      <c r="F23" s="4" t="s">
        <v>518</v>
      </c>
      <c r="G23" s="4" t="s">
        <v>518</v>
      </c>
      <c r="H23" s="4" t="s">
        <v>1444</v>
      </c>
      <c r="I23" s="10" t="s">
        <v>519</v>
      </c>
      <c r="J23" s="9" t="s">
        <v>518</v>
      </c>
      <c r="K23" s="4" t="s">
        <v>518</v>
      </c>
      <c r="L23" s="4" t="s">
        <v>518</v>
      </c>
      <c r="M23" s="4" t="s">
        <v>815</v>
      </c>
      <c r="N23" s="4" t="s">
        <v>516</v>
      </c>
      <c r="O23" s="4" t="s">
        <v>663</v>
      </c>
      <c r="P23" s="4" t="s">
        <v>663</v>
      </c>
      <c r="Q23" s="4" t="s">
        <v>663</v>
      </c>
      <c r="R23" s="10" t="s">
        <v>521</v>
      </c>
      <c r="S23" s="9" t="s">
        <v>815</v>
      </c>
      <c r="T23" s="4" t="s">
        <v>815</v>
      </c>
      <c r="U23" s="10" t="s">
        <v>683</v>
      </c>
    </row>
    <row r="24" spans="1:21" x14ac:dyDescent="0.25">
      <c r="A24" s="4"/>
      <c r="B24" s="9" t="s">
        <v>1776</v>
      </c>
      <c r="C24" s="9" t="s">
        <v>1777</v>
      </c>
      <c r="D24" s="10" t="s">
        <v>1778</v>
      </c>
      <c r="E24" s="9" t="s">
        <v>940</v>
      </c>
      <c r="F24" s="4" t="s">
        <v>1779</v>
      </c>
      <c r="G24" s="4" t="s">
        <v>203</v>
      </c>
      <c r="H24" s="4" t="s">
        <v>470</v>
      </c>
      <c r="I24" s="10" t="s">
        <v>688</v>
      </c>
      <c r="J24" s="9" t="s">
        <v>940</v>
      </c>
      <c r="K24" s="4" t="s">
        <v>1779</v>
      </c>
      <c r="L24" s="4" t="s">
        <v>203</v>
      </c>
      <c r="M24" s="4" t="s">
        <v>223</v>
      </c>
      <c r="N24" s="4" t="s">
        <v>223</v>
      </c>
      <c r="O24" s="4" t="s">
        <v>225</v>
      </c>
      <c r="P24" s="4" t="s">
        <v>226</v>
      </c>
      <c r="Q24" s="4" t="s">
        <v>227</v>
      </c>
      <c r="R24" s="10" t="s">
        <v>719</v>
      </c>
      <c r="S24" s="9" t="s">
        <v>902</v>
      </c>
      <c r="T24" s="4" t="s">
        <v>1780</v>
      </c>
      <c r="U24" s="10" t="s">
        <v>1362</v>
      </c>
    </row>
    <row r="25" spans="1:21" x14ac:dyDescent="0.25">
      <c r="A25" s="4"/>
      <c r="B25" s="9" t="s">
        <v>1781</v>
      </c>
      <c r="C25" s="9" t="s">
        <v>250</v>
      </c>
      <c r="D25" s="10" t="s">
        <v>250</v>
      </c>
      <c r="E25" s="9" t="s">
        <v>163</v>
      </c>
      <c r="F25" s="4" t="s">
        <v>163</v>
      </c>
      <c r="G25" s="4" t="s">
        <v>163</v>
      </c>
      <c r="H25" s="4" t="s">
        <v>458</v>
      </c>
      <c r="I25" s="10" t="s">
        <v>163</v>
      </c>
      <c r="J25" s="9" t="s">
        <v>496</v>
      </c>
      <c r="K25" s="4" t="s">
        <v>496</v>
      </c>
      <c r="L25" s="4" t="s">
        <v>496</v>
      </c>
      <c r="M25" s="4" t="s">
        <v>250</v>
      </c>
      <c r="N25" s="4" t="s">
        <v>250</v>
      </c>
      <c r="O25" s="4" t="s">
        <v>279</v>
      </c>
      <c r="P25" s="4" t="s">
        <v>279</v>
      </c>
      <c r="Q25" s="4" t="s">
        <v>279</v>
      </c>
      <c r="R25" s="10" t="s">
        <v>496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391</v>
      </c>
      <c r="B26" s="9" t="s">
        <v>308</v>
      </c>
      <c r="C26" s="9" t="s">
        <v>308</v>
      </c>
      <c r="D26" s="10" t="s">
        <v>308</v>
      </c>
      <c r="E26" s="9" t="s">
        <v>308</v>
      </c>
      <c r="F26" s="4" t="s">
        <v>309</v>
      </c>
      <c r="G26" s="4" t="s">
        <v>309</v>
      </c>
      <c r="H26" s="4" t="s">
        <v>237</v>
      </c>
      <c r="I26" s="10" t="s">
        <v>309</v>
      </c>
      <c r="J26" s="9" t="s">
        <v>308</v>
      </c>
      <c r="K26" s="4" t="s">
        <v>309</v>
      </c>
      <c r="L26" s="4" t="s">
        <v>309</v>
      </c>
      <c r="M26" s="4" t="s">
        <v>307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307</v>
      </c>
      <c r="T26" s="4" t="s">
        <v>308</v>
      </c>
      <c r="U26" s="10" t="s">
        <v>310</v>
      </c>
    </row>
    <row r="27" spans="1:21" x14ac:dyDescent="0.25">
      <c r="A27" s="4"/>
      <c r="B27" s="9" t="s">
        <v>249</v>
      </c>
      <c r="C27" s="9" t="s">
        <v>272</v>
      </c>
      <c r="D27" s="10" t="s">
        <v>427</v>
      </c>
      <c r="E27" s="9" t="s">
        <v>272</v>
      </c>
      <c r="F27" s="4" t="s">
        <v>210</v>
      </c>
      <c r="G27" s="4" t="s">
        <v>273</v>
      </c>
      <c r="H27" s="4" t="s">
        <v>245</v>
      </c>
      <c r="I27" s="10" t="s">
        <v>246</v>
      </c>
      <c r="J27" s="9" t="s">
        <v>272</v>
      </c>
      <c r="K27" s="4" t="s">
        <v>210</v>
      </c>
      <c r="L27" s="4" t="s">
        <v>273</v>
      </c>
      <c r="M27" s="4" t="s">
        <v>316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227</v>
      </c>
      <c r="T27" s="4" t="s">
        <v>398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310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300</v>
      </c>
      <c r="C30" s="9" t="s">
        <v>315</v>
      </c>
      <c r="D30" s="10" t="s">
        <v>247</v>
      </c>
      <c r="E30" s="9" t="s">
        <v>316</v>
      </c>
      <c r="F30" s="4" t="s">
        <v>247</v>
      </c>
      <c r="G30" s="4" t="s">
        <v>246</v>
      </c>
      <c r="H30" s="4" t="s">
        <v>245</v>
      </c>
      <c r="I30" s="10" t="s">
        <v>321</v>
      </c>
      <c r="J30" s="9" t="s">
        <v>316</v>
      </c>
      <c r="K30" s="4" t="s">
        <v>247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321</v>
      </c>
      <c r="S30" s="9" t="s">
        <v>245</v>
      </c>
      <c r="T30" s="4" t="s">
        <v>247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15" priority="13">
      <formula>$B$18&gt;0</formula>
    </cfRule>
  </conditionalFormatting>
  <conditionalFormatting sqref="A22:U22">
    <cfRule type="expression" dxfId="414" priority="12">
      <formula>A22&lt;&gt;""</formula>
    </cfRule>
  </conditionalFormatting>
  <conditionalFormatting sqref="A25:U25">
    <cfRule type="expression" dxfId="413" priority="11">
      <formula>A25&lt;&gt;""</formula>
    </cfRule>
  </conditionalFormatting>
  <conditionalFormatting sqref="A28:U28">
    <cfRule type="expression" dxfId="412" priority="10">
      <formula>A28&lt;&gt;""</formula>
    </cfRule>
  </conditionalFormatting>
  <conditionalFormatting sqref="A31:U31">
    <cfRule type="expression" dxfId="411" priority="9">
      <formula>A31&lt;&gt;""</formula>
    </cfRule>
  </conditionalFormatting>
  <conditionalFormatting sqref="A34:U34">
    <cfRule type="expression" dxfId="410" priority="8">
      <formula>A34&lt;&gt;""</formula>
    </cfRule>
  </conditionalFormatting>
  <conditionalFormatting sqref="A37:U37">
    <cfRule type="expression" dxfId="409" priority="7">
      <formula>A37&lt;&gt;""</formula>
    </cfRule>
  </conditionalFormatting>
  <conditionalFormatting sqref="A40:U40">
    <cfRule type="expression" dxfId="408" priority="6">
      <formula>A40&lt;&gt;""</formula>
    </cfRule>
  </conditionalFormatting>
  <conditionalFormatting sqref="A43:U43">
    <cfRule type="expression" dxfId="407" priority="5">
      <formula>A43&lt;&gt;""</formula>
    </cfRule>
  </conditionalFormatting>
  <conditionalFormatting sqref="A46:U46">
    <cfRule type="expression" dxfId="406" priority="4">
      <formula>A46&lt;&gt;""</formula>
    </cfRule>
  </conditionalFormatting>
  <conditionalFormatting sqref="A49:U49">
    <cfRule type="expression" dxfId="405" priority="3">
      <formula>A49&lt;&gt;""</formula>
    </cfRule>
  </conditionalFormatting>
  <conditionalFormatting sqref="A52:U52">
    <cfRule type="expression" dxfId="404" priority="2">
      <formula>A52&lt;&gt;""</formula>
    </cfRule>
  </conditionalFormatting>
  <conditionalFormatting sqref="A55:U55">
    <cfRule type="expression" dxfId="4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1782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325</v>
      </c>
      <c r="C20" s="9" t="s">
        <v>239</v>
      </c>
      <c r="D20" s="10" t="s">
        <v>288</v>
      </c>
      <c r="E20" s="9" t="s">
        <v>288</v>
      </c>
      <c r="F20" s="4" t="s">
        <v>307</v>
      </c>
      <c r="G20" s="4" t="s">
        <v>236</v>
      </c>
      <c r="H20" s="4" t="s">
        <v>236</v>
      </c>
      <c r="I20" s="10" t="s">
        <v>355</v>
      </c>
      <c r="J20" s="9" t="s">
        <v>288</v>
      </c>
      <c r="K20" s="4" t="s">
        <v>307</v>
      </c>
      <c r="L20" s="4" t="s">
        <v>236</v>
      </c>
      <c r="M20" s="4" t="s">
        <v>354</v>
      </c>
      <c r="N20" s="4" t="s">
        <v>325</v>
      </c>
      <c r="O20" s="4" t="s">
        <v>307</v>
      </c>
      <c r="P20" s="4" t="s">
        <v>237</v>
      </c>
      <c r="Q20" s="4" t="s">
        <v>340</v>
      </c>
      <c r="R20" s="10" t="s">
        <v>383</v>
      </c>
      <c r="S20" s="9" t="s">
        <v>307</v>
      </c>
      <c r="T20" s="4" t="s">
        <v>235</v>
      </c>
      <c r="U20" s="10" t="s">
        <v>325</v>
      </c>
    </row>
    <row r="21" spans="1:21" x14ac:dyDescent="0.25">
      <c r="A21" s="4"/>
      <c r="B21" s="9" t="s">
        <v>428</v>
      </c>
      <c r="C21" s="9" t="s">
        <v>401</v>
      </c>
      <c r="D21" s="10" t="s">
        <v>424</v>
      </c>
      <c r="E21" s="9" t="s">
        <v>643</v>
      </c>
      <c r="F21" s="4" t="s">
        <v>223</v>
      </c>
      <c r="G21" s="4" t="s">
        <v>299</v>
      </c>
      <c r="H21" s="4" t="s">
        <v>207</v>
      </c>
      <c r="I21" s="10" t="s">
        <v>301</v>
      </c>
      <c r="J21" s="9" t="s">
        <v>643</v>
      </c>
      <c r="K21" s="4" t="s">
        <v>223</v>
      </c>
      <c r="L21" s="4" t="s">
        <v>299</v>
      </c>
      <c r="M21" s="4" t="s">
        <v>247</v>
      </c>
      <c r="N21" s="4" t="s">
        <v>246</v>
      </c>
      <c r="O21" s="4" t="s">
        <v>246</v>
      </c>
      <c r="P21" s="4" t="s">
        <v>245</v>
      </c>
      <c r="Q21" s="4" t="s">
        <v>246</v>
      </c>
      <c r="R21" s="10" t="s">
        <v>301</v>
      </c>
      <c r="S21" s="9" t="s">
        <v>227</v>
      </c>
      <c r="T21" s="4" t="s">
        <v>511</v>
      </c>
      <c r="U21" s="10" t="s">
        <v>487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522</v>
      </c>
      <c r="C23" s="9" t="s">
        <v>516</v>
      </c>
      <c r="D23" s="10" t="s">
        <v>603</v>
      </c>
      <c r="E23" s="9" t="s">
        <v>601</v>
      </c>
      <c r="F23" s="4" t="s">
        <v>519</v>
      </c>
      <c r="G23" s="4" t="s">
        <v>516</v>
      </c>
      <c r="H23" s="4" t="s">
        <v>517</v>
      </c>
      <c r="I23" s="10" t="s">
        <v>605</v>
      </c>
      <c r="J23" s="9" t="s">
        <v>601</v>
      </c>
      <c r="K23" s="4" t="s">
        <v>519</v>
      </c>
      <c r="L23" s="4" t="s">
        <v>516</v>
      </c>
      <c r="M23" s="4" t="s">
        <v>256</v>
      </c>
      <c r="N23" s="4" t="s">
        <v>516</v>
      </c>
      <c r="O23" s="4" t="s">
        <v>815</v>
      </c>
      <c r="P23" s="4" t="s">
        <v>663</v>
      </c>
      <c r="Q23" s="4" t="s">
        <v>713</v>
      </c>
      <c r="R23" s="10" t="s">
        <v>601</v>
      </c>
      <c r="S23" s="9" t="s">
        <v>516</v>
      </c>
      <c r="T23" s="4" t="s">
        <v>626</v>
      </c>
      <c r="U23" s="10" t="s">
        <v>683</v>
      </c>
    </row>
    <row r="24" spans="1:21" x14ac:dyDescent="0.25">
      <c r="A24" s="4"/>
      <c r="B24" s="9" t="s">
        <v>1783</v>
      </c>
      <c r="C24" s="9" t="s">
        <v>897</v>
      </c>
      <c r="D24" s="10" t="s">
        <v>1590</v>
      </c>
      <c r="E24" s="9" t="s">
        <v>1784</v>
      </c>
      <c r="F24" s="4" t="s">
        <v>662</v>
      </c>
      <c r="G24" s="4" t="s">
        <v>423</v>
      </c>
      <c r="H24" s="4" t="s">
        <v>718</v>
      </c>
      <c r="I24" s="10" t="s">
        <v>487</v>
      </c>
      <c r="J24" s="9" t="s">
        <v>1784</v>
      </c>
      <c r="K24" s="4" t="s">
        <v>662</v>
      </c>
      <c r="L24" s="4" t="s">
        <v>423</v>
      </c>
      <c r="M24" s="4" t="s">
        <v>273</v>
      </c>
      <c r="N24" s="4" t="s">
        <v>223</v>
      </c>
      <c r="O24" s="4" t="s">
        <v>302</v>
      </c>
      <c r="P24" s="4" t="s">
        <v>226</v>
      </c>
      <c r="Q24" s="4" t="s">
        <v>270</v>
      </c>
      <c r="R24" s="10" t="s">
        <v>839</v>
      </c>
      <c r="S24" s="9" t="s">
        <v>589</v>
      </c>
      <c r="T24" s="4" t="s">
        <v>1785</v>
      </c>
      <c r="U24" s="10" t="s">
        <v>1255</v>
      </c>
    </row>
    <row r="25" spans="1:21" x14ac:dyDescent="0.25">
      <c r="A25" s="4"/>
      <c r="B25" s="9" t="s">
        <v>1786</v>
      </c>
      <c r="C25" s="9" t="s">
        <v>159</v>
      </c>
      <c r="D25" s="10" t="s">
        <v>158</v>
      </c>
      <c r="E25" s="9" t="s">
        <v>673</v>
      </c>
      <c r="F25" s="4" t="s">
        <v>1288</v>
      </c>
      <c r="G25" s="4" t="s">
        <v>160</v>
      </c>
      <c r="H25" s="4" t="s">
        <v>1288</v>
      </c>
      <c r="I25" s="10" t="s">
        <v>492</v>
      </c>
      <c r="J25" s="9" t="s">
        <v>1394</v>
      </c>
      <c r="K25" s="4" t="s">
        <v>1079</v>
      </c>
      <c r="L25" s="4" t="s">
        <v>1079</v>
      </c>
      <c r="M25" s="4" t="s">
        <v>171</v>
      </c>
      <c r="N25" s="4" t="s">
        <v>250</v>
      </c>
      <c r="O25" s="4" t="s">
        <v>1207</v>
      </c>
      <c r="P25" s="4" t="s">
        <v>946</v>
      </c>
      <c r="Q25" s="4" t="s">
        <v>250</v>
      </c>
      <c r="R25" s="10" t="s">
        <v>459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308</v>
      </c>
      <c r="C26" s="9" t="s">
        <v>308</v>
      </c>
      <c r="D26" s="10" t="s">
        <v>309</v>
      </c>
      <c r="E26" s="9" t="s">
        <v>308</v>
      </c>
      <c r="F26" s="4" t="s">
        <v>308</v>
      </c>
      <c r="G26" s="4" t="s">
        <v>309</v>
      </c>
      <c r="H26" s="4" t="s">
        <v>237</v>
      </c>
      <c r="I26" s="10" t="s">
        <v>310</v>
      </c>
      <c r="J26" s="9" t="s">
        <v>308</v>
      </c>
      <c r="K26" s="4" t="s">
        <v>308</v>
      </c>
      <c r="L26" s="4" t="s">
        <v>309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307</v>
      </c>
      <c r="T26" s="4" t="s">
        <v>308</v>
      </c>
      <c r="U26" s="10" t="s">
        <v>310</v>
      </c>
    </row>
    <row r="27" spans="1:21" x14ac:dyDescent="0.25">
      <c r="A27" s="4"/>
      <c r="B27" s="9" t="s">
        <v>591</v>
      </c>
      <c r="C27" s="9" t="s">
        <v>427</v>
      </c>
      <c r="D27" s="10" t="s">
        <v>452</v>
      </c>
      <c r="E27" s="9" t="s">
        <v>389</v>
      </c>
      <c r="F27" s="4" t="s">
        <v>270</v>
      </c>
      <c r="G27" s="4" t="s">
        <v>273</v>
      </c>
      <c r="H27" s="4" t="s">
        <v>245</v>
      </c>
      <c r="I27" s="10" t="s">
        <v>316</v>
      </c>
      <c r="J27" s="9" t="s">
        <v>389</v>
      </c>
      <c r="K27" s="4" t="s">
        <v>270</v>
      </c>
      <c r="L27" s="4" t="s">
        <v>273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227</v>
      </c>
      <c r="T27" s="4" t="s">
        <v>349</v>
      </c>
      <c r="U27" s="10" t="s">
        <v>244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310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244</v>
      </c>
      <c r="C30" s="9" t="s">
        <v>315</v>
      </c>
      <c r="D30" s="10" t="s">
        <v>315</v>
      </c>
      <c r="E30" s="9" t="s">
        <v>316</v>
      </c>
      <c r="F30" s="4" t="s">
        <v>246</v>
      </c>
      <c r="G30" s="4" t="s">
        <v>246</v>
      </c>
      <c r="H30" s="4" t="s">
        <v>245</v>
      </c>
      <c r="I30" s="10" t="s">
        <v>321</v>
      </c>
      <c r="J30" s="9" t="s">
        <v>316</v>
      </c>
      <c r="K30" s="4" t="s">
        <v>246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321</v>
      </c>
      <c r="S30" s="9" t="s">
        <v>245</v>
      </c>
      <c r="T30" s="4" t="s">
        <v>246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02" priority="13">
      <formula>$B$18&gt;0</formula>
    </cfRule>
  </conditionalFormatting>
  <conditionalFormatting sqref="A22:U22">
    <cfRule type="expression" dxfId="401" priority="12">
      <formula>A22&lt;&gt;""</formula>
    </cfRule>
  </conditionalFormatting>
  <conditionalFormatting sqref="A25:U25">
    <cfRule type="expression" dxfId="400" priority="11">
      <formula>A25&lt;&gt;""</formula>
    </cfRule>
  </conditionalFormatting>
  <conditionalFormatting sqref="A28:U28">
    <cfRule type="expression" dxfId="399" priority="10">
      <formula>A28&lt;&gt;""</formula>
    </cfRule>
  </conditionalFormatting>
  <conditionalFormatting sqref="A31:U31">
    <cfRule type="expression" dxfId="398" priority="9">
      <formula>A31&lt;&gt;""</formula>
    </cfRule>
  </conditionalFormatting>
  <conditionalFormatting sqref="A34:U34">
    <cfRule type="expression" dxfId="397" priority="8">
      <formula>A34&lt;&gt;""</formula>
    </cfRule>
  </conditionalFormatting>
  <conditionalFormatting sqref="A37:U37">
    <cfRule type="expression" dxfId="396" priority="7">
      <formula>A37&lt;&gt;""</formula>
    </cfRule>
  </conditionalFormatting>
  <conditionalFormatting sqref="A40:U40">
    <cfRule type="expression" dxfId="395" priority="6">
      <formula>A40&lt;&gt;""</formula>
    </cfRule>
  </conditionalFormatting>
  <conditionalFormatting sqref="A43:U43">
    <cfRule type="expression" dxfId="394" priority="5">
      <formula>A43&lt;&gt;""</formula>
    </cfRule>
  </conditionalFormatting>
  <conditionalFormatting sqref="A46:U46">
    <cfRule type="expression" dxfId="393" priority="4">
      <formula>A46&lt;&gt;""</formula>
    </cfRule>
  </conditionalFormatting>
  <conditionalFormatting sqref="A49:U49">
    <cfRule type="expression" dxfId="392" priority="3">
      <formula>A49&lt;&gt;""</formula>
    </cfRule>
  </conditionalFormatting>
  <conditionalFormatting sqref="A52:U52">
    <cfRule type="expression" dxfId="391" priority="2">
      <formula>A52&lt;&gt;""</formula>
    </cfRule>
  </conditionalFormatting>
  <conditionalFormatting sqref="A55:U55">
    <cfRule type="expression" dxfId="3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641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383</v>
      </c>
      <c r="C20" s="9" t="s">
        <v>326</v>
      </c>
      <c r="D20" s="10" t="s">
        <v>327</v>
      </c>
      <c r="E20" s="9" t="s">
        <v>288</v>
      </c>
      <c r="F20" s="4" t="s">
        <v>326</v>
      </c>
      <c r="G20" s="4" t="s">
        <v>288</v>
      </c>
      <c r="H20" s="4" t="s">
        <v>341</v>
      </c>
      <c r="I20" s="10" t="s">
        <v>374</v>
      </c>
      <c r="J20" s="9" t="s">
        <v>288</v>
      </c>
      <c r="K20" s="4" t="s">
        <v>326</v>
      </c>
      <c r="L20" s="4" t="s">
        <v>288</v>
      </c>
      <c r="M20" s="4" t="s">
        <v>239</v>
      </c>
      <c r="N20" s="4" t="s">
        <v>342</v>
      </c>
      <c r="O20" s="4" t="s">
        <v>358</v>
      </c>
      <c r="P20" s="4" t="s">
        <v>233</v>
      </c>
      <c r="Q20" s="4" t="s">
        <v>339</v>
      </c>
      <c r="R20" s="10" t="s">
        <v>402</v>
      </c>
      <c r="S20" s="9" t="s">
        <v>414</v>
      </c>
      <c r="T20" s="4" t="s">
        <v>288</v>
      </c>
      <c r="U20" s="10" t="s">
        <v>383</v>
      </c>
    </row>
    <row r="21" spans="1:21" x14ac:dyDescent="0.25">
      <c r="A21" s="4"/>
      <c r="B21" s="9" t="s">
        <v>642</v>
      </c>
      <c r="C21" s="9" t="s">
        <v>297</v>
      </c>
      <c r="D21" s="10" t="s">
        <v>643</v>
      </c>
      <c r="E21" s="9" t="s">
        <v>644</v>
      </c>
      <c r="F21" s="4" t="s">
        <v>389</v>
      </c>
      <c r="G21" s="4" t="s">
        <v>591</v>
      </c>
      <c r="H21" s="4" t="s">
        <v>379</v>
      </c>
      <c r="I21" s="10" t="s">
        <v>273</v>
      </c>
      <c r="J21" s="9" t="s">
        <v>644</v>
      </c>
      <c r="K21" s="4" t="s">
        <v>389</v>
      </c>
      <c r="L21" s="4" t="s">
        <v>591</v>
      </c>
      <c r="M21" s="4" t="s">
        <v>316</v>
      </c>
      <c r="N21" s="4" t="s">
        <v>244</v>
      </c>
      <c r="O21" s="4" t="s">
        <v>227</v>
      </c>
      <c r="P21" s="4" t="s">
        <v>246</v>
      </c>
      <c r="Q21" s="4" t="s">
        <v>315</v>
      </c>
      <c r="R21" s="10" t="s">
        <v>410</v>
      </c>
      <c r="S21" s="9" t="s">
        <v>274</v>
      </c>
      <c r="T21" s="4" t="s">
        <v>645</v>
      </c>
      <c r="U21" s="10" t="s">
        <v>268</v>
      </c>
    </row>
    <row r="22" spans="1:21" x14ac:dyDescent="0.25">
      <c r="A22" s="4"/>
      <c r="B22" s="9" t="s">
        <v>646</v>
      </c>
      <c r="C22" s="9" t="s">
        <v>250</v>
      </c>
      <c r="D22" s="10" t="s">
        <v>250</v>
      </c>
      <c r="E22" s="9" t="s">
        <v>163</v>
      </c>
      <c r="F22" s="4" t="s">
        <v>163</v>
      </c>
      <c r="G22" s="4" t="s">
        <v>163</v>
      </c>
      <c r="H22" s="4" t="s">
        <v>494</v>
      </c>
      <c r="I22" s="10" t="s">
        <v>250</v>
      </c>
      <c r="J22" s="9" t="s">
        <v>173</v>
      </c>
      <c r="K22" s="4" t="s">
        <v>173</v>
      </c>
      <c r="L22" s="4" t="s">
        <v>173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280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601</v>
      </c>
      <c r="C23" s="9" t="s">
        <v>522</v>
      </c>
      <c r="D23" s="10" t="s">
        <v>523</v>
      </c>
      <c r="E23" s="9" t="s">
        <v>601</v>
      </c>
      <c r="F23" s="4" t="s">
        <v>522</v>
      </c>
      <c r="G23" s="4" t="s">
        <v>522</v>
      </c>
      <c r="H23" s="4" t="s">
        <v>479</v>
      </c>
      <c r="I23" s="10" t="s">
        <v>603</v>
      </c>
      <c r="J23" s="9" t="s">
        <v>601</v>
      </c>
      <c r="K23" s="4" t="s">
        <v>522</v>
      </c>
      <c r="L23" s="4" t="s">
        <v>522</v>
      </c>
      <c r="M23" s="4" t="s">
        <v>519</v>
      </c>
      <c r="N23" s="4" t="s">
        <v>547</v>
      </c>
      <c r="O23" s="4" t="s">
        <v>445</v>
      </c>
      <c r="P23" s="4" t="s">
        <v>518</v>
      </c>
      <c r="Q23" s="4" t="s">
        <v>441</v>
      </c>
      <c r="R23" s="10" t="s">
        <v>547</v>
      </c>
      <c r="S23" s="9" t="s">
        <v>443</v>
      </c>
      <c r="T23" s="4" t="s">
        <v>626</v>
      </c>
      <c r="U23" s="10" t="s">
        <v>601</v>
      </c>
    </row>
    <row r="24" spans="1:21" x14ac:dyDescent="0.25">
      <c r="A24" s="4"/>
      <c r="B24" s="9" t="s">
        <v>647</v>
      </c>
      <c r="C24" s="9" t="s">
        <v>648</v>
      </c>
      <c r="D24" s="10" t="s">
        <v>649</v>
      </c>
      <c r="E24" s="9" t="s">
        <v>650</v>
      </c>
      <c r="F24" s="4" t="s">
        <v>651</v>
      </c>
      <c r="G24" s="4" t="s">
        <v>652</v>
      </c>
      <c r="H24" s="4" t="s">
        <v>653</v>
      </c>
      <c r="I24" s="10" t="s">
        <v>654</v>
      </c>
      <c r="J24" s="9" t="s">
        <v>650</v>
      </c>
      <c r="K24" s="4" t="s">
        <v>651</v>
      </c>
      <c r="L24" s="4" t="s">
        <v>652</v>
      </c>
      <c r="M24" s="4" t="s">
        <v>301</v>
      </c>
      <c r="N24" s="4" t="s">
        <v>273</v>
      </c>
      <c r="O24" s="4" t="s">
        <v>269</v>
      </c>
      <c r="P24" s="4" t="s">
        <v>409</v>
      </c>
      <c r="Q24" s="4" t="s">
        <v>270</v>
      </c>
      <c r="R24" s="10" t="s">
        <v>453</v>
      </c>
      <c r="S24" s="9" t="s">
        <v>655</v>
      </c>
      <c r="T24" s="4" t="s">
        <v>656</v>
      </c>
      <c r="U24" s="10" t="s">
        <v>657</v>
      </c>
    </row>
    <row r="25" spans="1:21" x14ac:dyDescent="0.25">
      <c r="A25" s="4"/>
      <c r="B25" s="9" t="s">
        <v>658</v>
      </c>
      <c r="C25" s="9" t="s">
        <v>159</v>
      </c>
      <c r="D25" s="10" t="s">
        <v>158</v>
      </c>
      <c r="E25" s="9" t="s">
        <v>163</v>
      </c>
      <c r="F25" s="4" t="s">
        <v>163</v>
      </c>
      <c r="G25" s="4" t="s">
        <v>163</v>
      </c>
      <c r="H25" s="4" t="s">
        <v>458</v>
      </c>
      <c r="I25" s="10" t="s">
        <v>163</v>
      </c>
      <c r="J25" s="9" t="s">
        <v>173</v>
      </c>
      <c r="K25" s="4" t="s">
        <v>173</v>
      </c>
      <c r="L25" s="4" t="s">
        <v>173</v>
      </c>
      <c r="M25" s="4" t="s">
        <v>173</v>
      </c>
      <c r="N25" s="4" t="s">
        <v>250</v>
      </c>
      <c r="O25" s="4" t="s">
        <v>171</v>
      </c>
      <c r="P25" s="4" t="s">
        <v>659</v>
      </c>
      <c r="Q25" s="4" t="s">
        <v>250</v>
      </c>
      <c r="R25" s="10" t="s">
        <v>640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310</v>
      </c>
      <c r="G26" s="4" t="s">
        <v>237</v>
      </c>
      <c r="H26" s="4" t="s">
        <v>237</v>
      </c>
      <c r="I26" s="10" t="s">
        <v>310</v>
      </c>
      <c r="J26" s="9" t="s">
        <v>310</v>
      </c>
      <c r="K26" s="4" t="s">
        <v>310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237</v>
      </c>
      <c r="T26" s="4" t="s">
        <v>310</v>
      </c>
      <c r="U26" s="10" t="s">
        <v>310</v>
      </c>
    </row>
    <row r="27" spans="1:21" x14ac:dyDescent="0.25">
      <c r="A27" s="4"/>
      <c r="B27" s="9" t="s">
        <v>224</v>
      </c>
      <c r="C27" s="9" t="s">
        <v>210</v>
      </c>
      <c r="D27" s="10" t="s">
        <v>227</v>
      </c>
      <c r="E27" s="9" t="s">
        <v>223</v>
      </c>
      <c r="F27" s="4" t="s">
        <v>316</v>
      </c>
      <c r="G27" s="4" t="s">
        <v>316</v>
      </c>
      <c r="H27" s="4" t="s">
        <v>245</v>
      </c>
      <c r="I27" s="10" t="s">
        <v>321</v>
      </c>
      <c r="J27" s="9" t="s">
        <v>223</v>
      </c>
      <c r="K27" s="4" t="s">
        <v>316</v>
      </c>
      <c r="L27" s="4" t="s">
        <v>316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321</v>
      </c>
      <c r="S27" s="9" t="s">
        <v>245</v>
      </c>
      <c r="T27" s="4" t="s">
        <v>273</v>
      </c>
      <c r="U27" s="10" t="s">
        <v>270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210</v>
      </c>
      <c r="C30" s="9" t="s">
        <v>244</v>
      </c>
      <c r="D30" s="10" t="s">
        <v>315</v>
      </c>
      <c r="E30" s="9" t="s">
        <v>270</v>
      </c>
      <c r="F30" s="4" t="s">
        <v>316</v>
      </c>
      <c r="G30" s="4" t="s">
        <v>321</v>
      </c>
      <c r="H30" s="4" t="s">
        <v>245</v>
      </c>
      <c r="I30" s="10" t="s">
        <v>245</v>
      </c>
      <c r="J30" s="9" t="s">
        <v>270</v>
      </c>
      <c r="K30" s="4" t="s">
        <v>316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244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93" priority="13">
      <formula>$B$18&gt;0</formula>
    </cfRule>
  </conditionalFormatting>
  <conditionalFormatting sqref="A22:U22">
    <cfRule type="expression" dxfId="1792" priority="12">
      <formula>A22&lt;&gt;""</formula>
    </cfRule>
  </conditionalFormatting>
  <conditionalFormatting sqref="A25:U25">
    <cfRule type="expression" dxfId="1791" priority="11">
      <formula>A25&lt;&gt;""</formula>
    </cfRule>
  </conditionalFormatting>
  <conditionalFormatting sqref="A28:U28">
    <cfRule type="expression" dxfId="1790" priority="10">
      <formula>A28&lt;&gt;""</formula>
    </cfRule>
  </conditionalFormatting>
  <conditionalFormatting sqref="A31:U31">
    <cfRule type="expression" dxfId="1789" priority="9">
      <formula>A31&lt;&gt;""</formula>
    </cfRule>
  </conditionalFormatting>
  <conditionalFormatting sqref="A34:U34">
    <cfRule type="expression" dxfId="1788" priority="8">
      <formula>A34&lt;&gt;""</formula>
    </cfRule>
  </conditionalFormatting>
  <conditionalFormatting sqref="A37:U37">
    <cfRule type="expression" dxfId="1787" priority="7">
      <formula>A37&lt;&gt;""</formula>
    </cfRule>
  </conditionalFormatting>
  <conditionalFormatting sqref="A40:U40">
    <cfRule type="expression" dxfId="1786" priority="6">
      <formula>A40&lt;&gt;""</formula>
    </cfRule>
  </conditionalFormatting>
  <conditionalFormatting sqref="A43:U43">
    <cfRule type="expression" dxfId="1785" priority="5">
      <formula>A43&lt;&gt;""</formula>
    </cfRule>
  </conditionalFormatting>
  <conditionalFormatting sqref="A46:U46">
    <cfRule type="expression" dxfId="1784" priority="4">
      <formula>A46&lt;&gt;""</formula>
    </cfRule>
  </conditionalFormatting>
  <conditionalFormatting sqref="A49:U49">
    <cfRule type="expression" dxfId="1783" priority="3">
      <formula>A49&lt;&gt;""</formula>
    </cfRule>
  </conditionalFormatting>
  <conditionalFormatting sqref="A52:U52">
    <cfRule type="expression" dxfId="1782" priority="2">
      <formula>A52&lt;&gt;""</formula>
    </cfRule>
  </conditionalFormatting>
  <conditionalFormatting sqref="A55:U55">
    <cfRule type="expression" dxfId="17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119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1787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290</v>
      </c>
      <c r="C20" s="9" t="s">
        <v>356</v>
      </c>
      <c r="D20" s="10" t="s">
        <v>287</v>
      </c>
      <c r="E20" s="9" t="s">
        <v>253</v>
      </c>
      <c r="F20" s="4" t="s">
        <v>497</v>
      </c>
      <c r="G20" s="4" t="s">
        <v>283</v>
      </c>
      <c r="H20" s="4" t="s">
        <v>353</v>
      </c>
      <c r="I20" s="10" t="s">
        <v>258</v>
      </c>
      <c r="J20" s="9" t="s">
        <v>253</v>
      </c>
      <c r="K20" s="4" t="s">
        <v>497</v>
      </c>
      <c r="L20" s="4" t="s">
        <v>283</v>
      </c>
      <c r="M20" s="4" t="s">
        <v>338</v>
      </c>
      <c r="N20" s="4" t="s">
        <v>284</v>
      </c>
      <c r="O20" s="4" t="s">
        <v>328</v>
      </c>
      <c r="P20" s="4" t="s">
        <v>414</v>
      </c>
      <c r="Q20" s="4" t="s">
        <v>479</v>
      </c>
      <c r="R20" s="10" t="s">
        <v>284</v>
      </c>
      <c r="S20" s="9" t="s">
        <v>476</v>
      </c>
      <c r="T20" s="4" t="s">
        <v>286</v>
      </c>
      <c r="U20" s="10" t="s">
        <v>290</v>
      </c>
    </row>
    <row r="21" spans="1:21" x14ac:dyDescent="0.25">
      <c r="A21" s="4"/>
      <c r="B21" s="9" t="s">
        <v>816</v>
      </c>
      <c r="C21" s="9" t="s">
        <v>500</v>
      </c>
      <c r="D21" s="10" t="s">
        <v>1788</v>
      </c>
      <c r="E21" s="9" t="s">
        <v>1789</v>
      </c>
      <c r="F21" s="4" t="s">
        <v>903</v>
      </c>
      <c r="G21" s="4" t="s">
        <v>567</v>
      </c>
      <c r="H21" s="4" t="s">
        <v>398</v>
      </c>
      <c r="I21" s="10" t="s">
        <v>269</v>
      </c>
      <c r="J21" s="9" t="s">
        <v>1789</v>
      </c>
      <c r="K21" s="4" t="s">
        <v>903</v>
      </c>
      <c r="L21" s="4" t="s">
        <v>567</v>
      </c>
      <c r="M21" s="4" t="s">
        <v>244</v>
      </c>
      <c r="N21" s="4" t="s">
        <v>270</v>
      </c>
      <c r="O21" s="4" t="s">
        <v>227</v>
      </c>
      <c r="P21" s="4" t="s">
        <v>270</v>
      </c>
      <c r="Q21" s="4" t="s">
        <v>270</v>
      </c>
      <c r="R21" s="10" t="s">
        <v>398</v>
      </c>
      <c r="S21" s="9" t="s">
        <v>248</v>
      </c>
      <c r="T21" s="4" t="s">
        <v>1790</v>
      </c>
      <c r="U21" s="10" t="s">
        <v>680</v>
      </c>
    </row>
    <row r="22" spans="1:21" x14ac:dyDescent="0.25">
      <c r="A22" s="4"/>
      <c r="B22" s="9" t="s">
        <v>1791</v>
      </c>
      <c r="C22" s="9" t="s">
        <v>159</v>
      </c>
      <c r="D22" s="10" t="s">
        <v>158</v>
      </c>
      <c r="E22" s="9" t="s">
        <v>673</v>
      </c>
      <c r="F22" s="4" t="s">
        <v>160</v>
      </c>
      <c r="G22" s="4" t="s">
        <v>160</v>
      </c>
      <c r="H22" s="4" t="s">
        <v>160</v>
      </c>
      <c r="I22" s="10" t="s">
        <v>250</v>
      </c>
      <c r="J22" s="9" t="s">
        <v>1146</v>
      </c>
      <c r="K22" s="4" t="s">
        <v>1045</v>
      </c>
      <c r="L22" s="4" t="s">
        <v>1045</v>
      </c>
      <c r="M22" s="4" t="s">
        <v>250</v>
      </c>
      <c r="N22" s="4" t="s">
        <v>250</v>
      </c>
      <c r="O22" s="4" t="s">
        <v>1045</v>
      </c>
      <c r="P22" s="4" t="s">
        <v>172</v>
      </c>
      <c r="Q22" s="4" t="s">
        <v>1792</v>
      </c>
      <c r="R22" s="10" t="s">
        <v>172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514</v>
      </c>
      <c r="B23" s="9" t="s">
        <v>476</v>
      </c>
      <c r="C23" s="9" t="s">
        <v>848</v>
      </c>
      <c r="D23" s="10" t="s">
        <v>260</v>
      </c>
      <c r="E23" s="9" t="s">
        <v>357</v>
      </c>
      <c r="F23" s="4" t="s">
        <v>847</v>
      </c>
      <c r="G23" s="4" t="s">
        <v>255</v>
      </c>
      <c r="H23" s="4" t="s">
        <v>478</v>
      </c>
      <c r="I23" s="10" t="s">
        <v>475</v>
      </c>
      <c r="J23" s="9" t="s">
        <v>357</v>
      </c>
      <c r="K23" s="4" t="s">
        <v>847</v>
      </c>
      <c r="L23" s="4" t="s">
        <v>255</v>
      </c>
      <c r="M23" s="4" t="s">
        <v>478</v>
      </c>
      <c r="N23" s="4" t="s">
        <v>439</v>
      </c>
      <c r="O23" s="4" t="s">
        <v>546</v>
      </c>
      <c r="P23" s="4" t="s">
        <v>257</v>
      </c>
      <c r="Q23" s="4" t="s">
        <v>341</v>
      </c>
      <c r="R23" s="10" t="s">
        <v>848</v>
      </c>
      <c r="S23" s="9" t="s">
        <v>286</v>
      </c>
      <c r="T23" s="4" t="s">
        <v>259</v>
      </c>
      <c r="U23" s="10" t="s">
        <v>259</v>
      </c>
    </row>
    <row r="24" spans="1:21" x14ac:dyDescent="0.25">
      <c r="A24" s="4"/>
      <c r="B24" s="9" t="s">
        <v>1744</v>
      </c>
      <c r="C24" s="9" t="s">
        <v>967</v>
      </c>
      <c r="D24" s="10" t="s">
        <v>1793</v>
      </c>
      <c r="E24" s="9" t="s">
        <v>1794</v>
      </c>
      <c r="F24" s="4" t="s">
        <v>506</v>
      </c>
      <c r="G24" s="4" t="s">
        <v>1008</v>
      </c>
      <c r="H24" s="4" t="s">
        <v>719</v>
      </c>
      <c r="I24" s="10" t="s">
        <v>379</v>
      </c>
      <c r="J24" s="9" t="s">
        <v>1794</v>
      </c>
      <c r="K24" s="4" t="s">
        <v>506</v>
      </c>
      <c r="L24" s="4" t="s">
        <v>1008</v>
      </c>
      <c r="M24" s="4" t="s">
        <v>207</v>
      </c>
      <c r="N24" s="4" t="s">
        <v>207</v>
      </c>
      <c r="O24" s="4" t="s">
        <v>299</v>
      </c>
      <c r="P24" s="4" t="s">
        <v>224</v>
      </c>
      <c r="Q24" s="4" t="s">
        <v>246</v>
      </c>
      <c r="R24" s="10" t="s">
        <v>419</v>
      </c>
      <c r="S24" s="9" t="s">
        <v>268</v>
      </c>
      <c r="T24" s="4" t="s">
        <v>935</v>
      </c>
      <c r="U24" s="10" t="s">
        <v>980</v>
      </c>
    </row>
    <row r="25" spans="1:21" x14ac:dyDescent="0.25">
      <c r="A25" s="4"/>
      <c r="B25" s="9" t="s">
        <v>1795</v>
      </c>
      <c r="C25" s="9" t="s">
        <v>159</v>
      </c>
      <c r="D25" s="10" t="s">
        <v>158</v>
      </c>
      <c r="E25" s="9" t="s">
        <v>492</v>
      </c>
      <c r="F25" s="4" t="s">
        <v>160</v>
      </c>
      <c r="G25" s="4" t="s">
        <v>163</v>
      </c>
      <c r="H25" s="4" t="s">
        <v>966</v>
      </c>
      <c r="I25" s="10" t="s">
        <v>250</v>
      </c>
      <c r="J25" s="9" t="s">
        <v>760</v>
      </c>
      <c r="K25" s="4" t="s">
        <v>165</v>
      </c>
      <c r="L25" s="4" t="s">
        <v>250</v>
      </c>
      <c r="M25" s="4" t="s">
        <v>250</v>
      </c>
      <c r="N25" s="4" t="s">
        <v>250</v>
      </c>
      <c r="O25" s="4" t="s">
        <v>165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391</v>
      </c>
      <c r="B26" s="9" t="s">
        <v>308</v>
      </c>
      <c r="C26" s="9" t="s">
        <v>309</v>
      </c>
      <c r="D26" s="10" t="s">
        <v>310</v>
      </c>
      <c r="E26" s="9" t="s">
        <v>310</v>
      </c>
      <c r="F26" s="4" t="s">
        <v>308</v>
      </c>
      <c r="G26" s="4" t="s">
        <v>473</v>
      </c>
      <c r="H26" s="4" t="s">
        <v>309</v>
      </c>
      <c r="I26" s="10" t="s">
        <v>310</v>
      </c>
      <c r="J26" s="9" t="s">
        <v>310</v>
      </c>
      <c r="K26" s="4" t="s">
        <v>308</v>
      </c>
      <c r="L26" s="4" t="s">
        <v>473</v>
      </c>
      <c r="M26" s="4" t="s">
        <v>237</v>
      </c>
      <c r="N26" s="4" t="s">
        <v>237</v>
      </c>
      <c r="O26" s="4" t="s">
        <v>236</v>
      </c>
      <c r="P26" s="4" t="s">
        <v>237</v>
      </c>
      <c r="Q26" s="4" t="s">
        <v>237</v>
      </c>
      <c r="R26" s="10" t="s">
        <v>308</v>
      </c>
      <c r="S26" s="9" t="s">
        <v>473</v>
      </c>
      <c r="T26" s="4" t="s">
        <v>308</v>
      </c>
      <c r="U26" s="10" t="s">
        <v>310</v>
      </c>
    </row>
    <row r="27" spans="1:21" x14ac:dyDescent="0.25">
      <c r="A27" s="4"/>
      <c r="B27" s="9" t="s">
        <v>249</v>
      </c>
      <c r="C27" s="9" t="s">
        <v>269</v>
      </c>
      <c r="D27" s="10" t="s">
        <v>224</v>
      </c>
      <c r="E27" s="9" t="s">
        <v>427</v>
      </c>
      <c r="F27" s="4" t="s">
        <v>247</v>
      </c>
      <c r="G27" s="4" t="s">
        <v>224</v>
      </c>
      <c r="H27" s="4" t="s">
        <v>247</v>
      </c>
      <c r="I27" s="10" t="s">
        <v>316</v>
      </c>
      <c r="J27" s="9" t="s">
        <v>427</v>
      </c>
      <c r="K27" s="4" t="s">
        <v>247</v>
      </c>
      <c r="L27" s="4" t="s">
        <v>224</v>
      </c>
      <c r="M27" s="4" t="s">
        <v>245</v>
      </c>
      <c r="N27" s="4" t="s">
        <v>245</v>
      </c>
      <c r="O27" s="4" t="s">
        <v>315</v>
      </c>
      <c r="P27" s="4" t="s">
        <v>245</v>
      </c>
      <c r="Q27" s="4" t="s">
        <v>245</v>
      </c>
      <c r="R27" s="10" t="s">
        <v>246</v>
      </c>
      <c r="S27" s="9" t="s">
        <v>300</v>
      </c>
      <c r="T27" s="4" t="s">
        <v>314</v>
      </c>
      <c r="U27" s="10" t="s">
        <v>244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310</v>
      </c>
      <c r="D29" s="10" t="s">
        <v>237</v>
      </c>
      <c r="E29" s="9" t="s">
        <v>237</v>
      </c>
      <c r="F29" s="4" t="s">
        <v>310</v>
      </c>
      <c r="G29" s="4" t="s">
        <v>310</v>
      </c>
      <c r="H29" s="4" t="s">
        <v>308</v>
      </c>
      <c r="I29" s="10" t="s">
        <v>237</v>
      </c>
      <c r="J29" s="9" t="s">
        <v>237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238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227</v>
      </c>
      <c r="C30" s="9" t="s">
        <v>300</v>
      </c>
      <c r="D30" s="10" t="s">
        <v>315</v>
      </c>
      <c r="E30" s="9" t="s">
        <v>246</v>
      </c>
      <c r="F30" s="4" t="s">
        <v>246</v>
      </c>
      <c r="G30" s="4" t="s">
        <v>246</v>
      </c>
      <c r="H30" s="4" t="s">
        <v>315</v>
      </c>
      <c r="I30" s="10" t="s">
        <v>321</v>
      </c>
      <c r="J30" s="9" t="s">
        <v>246</v>
      </c>
      <c r="K30" s="4" t="s">
        <v>246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315</v>
      </c>
      <c r="Q30" s="4" t="s">
        <v>245</v>
      </c>
      <c r="R30" s="10" t="s">
        <v>321</v>
      </c>
      <c r="S30" s="9" t="s">
        <v>245</v>
      </c>
      <c r="T30" s="4" t="s">
        <v>270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89" priority="13">
      <formula>$B$18&gt;0</formula>
    </cfRule>
  </conditionalFormatting>
  <conditionalFormatting sqref="A22:U22">
    <cfRule type="expression" dxfId="388" priority="12">
      <formula>A22&lt;&gt;""</formula>
    </cfRule>
  </conditionalFormatting>
  <conditionalFormatting sqref="A25:U25">
    <cfRule type="expression" dxfId="387" priority="11">
      <formula>A25&lt;&gt;""</formula>
    </cfRule>
  </conditionalFormatting>
  <conditionalFormatting sqref="A28:U28">
    <cfRule type="expression" dxfId="386" priority="10">
      <formula>A28&lt;&gt;""</formula>
    </cfRule>
  </conditionalFormatting>
  <conditionalFormatting sqref="A31:U31">
    <cfRule type="expression" dxfId="385" priority="9">
      <formula>A31&lt;&gt;""</formula>
    </cfRule>
  </conditionalFormatting>
  <conditionalFormatting sqref="A34:U34">
    <cfRule type="expression" dxfId="384" priority="8">
      <formula>A34&lt;&gt;""</formula>
    </cfRule>
  </conditionalFormatting>
  <conditionalFormatting sqref="A37:U37">
    <cfRule type="expression" dxfId="383" priority="7">
      <formula>A37&lt;&gt;""</formula>
    </cfRule>
  </conditionalFormatting>
  <conditionalFormatting sqref="A40:U40">
    <cfRule type="expression" dxfId="382" priority="6">
      <formula>A40&lt;&gt;""</formula>
    </cfRule>
  </conditionalFormatting>
  <conditionalFormatting sqref="A43:U43">
    <cfRule type="expression" dxfId="381" priority="5">
      <formula>A43&lt;&gt;""</formula>
    </cfRule>
  </conditionalFormatting>
  <conditionalFormatting sqref="A46:U46">
    <cfRule type="expression" dxfId="380" priority="4">
      <formula>A46&lt;&gt;""</formula>
    </cfRule>
  </conditionalFormatting>
  <conditionalFormatting sqref="A49:U49">
    <cfRule type="expression" dxfId="379" priority="3">
      <formula>A49&lt;&gt;""</formula>
    </cfRule>
  </conditionalFormatting>
  <conditionalFormatting sqref="A52:U52">
    <cfRule type="expression" dxfId="378" priority="2">
      <formula>A52&lt;&gt;""</formula>
    </cfRule>
  </conditionalFormatting>
  <conditionalFormatting sqref="A55:U55">
    <cfRule type="expression" dxfId="3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1796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288</v>
      </c>
      <c r="C20" s="9" t="s">
        <v>325</v>
      </c>
      <c r="D20" s="10" t="s">
        <v>289</v>
      </c>
      <c r="E20" s="9" t="s">
        <v>327</v>
      </c>
      <c r="F20" s="4" t="s">
        <v>238</v>
      </c>
      <c r="G20" s="4" t="s">
        <v>239</v>
      </c>
      <c r="H20" s="4" t="s">
        <v>233</v>
      </c>
      <c r="I20" s="10" t="s">
        <v>355</v>
      </c>
      <c r="J20" s="9" t="s">
        <v>327</v>
      </c>
      <c r="K20" s="4" t="s">
        <v>238</v>
      </c>
      <c r="L20" s="4" t="s">
        <v>239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254</v>
      </c>
      <c r="R20" s="10" t="s">
        <v>384</v>
      </c>
      <c r="S20" s="9" t="s">
        <v>358</v>
      </c>
      <c r="T20" s="4" t="s">
        <v>327</v>
      </c>
      <c r="U20" s="10" t="s">
        <v>473</v>
      </c>
    </row>
    <row r="21" spans="1:21" x14ac:dyDescent="0.25">
      <c r="A21" s="4"/>
      <c r="B21" s="9" t="s">
        <v>818</v>
      </c>
      <c r="C21" s="9" t="s">
        <v>767</v>
      </c>
      <c r="D21" s="10" t="s">
        <v>1008</v>
      </c>
      <c r="E21" s="9" t="s">
        <v>1172</v>
      </c>
      <c r="F21" s="4" t="s">
        <v>299</v>
      </c>
      <c r="G21" s="4" t="s">
        <v>314</v>
      </c>
      <c r="H21" s="4" t="s">
        <v>210</v>
      </c>
      <c r="I21" s="10" t="s">
        <v>301</v>
      </c>
      <c r="J21" s="9" t="s">
        <v>1172</v>
      </c>
      <c r="K21" s="4" t="s">
        <v>299</v>
      </c>
      <c r="L21" s="4" t="s">
        <v>314</v>
      </c>
      <c r="M21" s="4" t="s">
        <v>245</v>
      </c>
      <c r="N21" s="4" t="s">
        <v>245</v>
      </c>
      <c r="O21" s="4" t="s">
        <v>245</v>
      </c>
      <c r="P21" s="4" t="s">
        <v>245</v>
      </c>
      <c r="Q21" s="4" t="s">
        <v>247</v>
      </c>
      <c r="R21" s="10" t="s">
        <v>366</v>
      </c>
      <c r="S21" s="9" t="s">
        <v>569</v>
      </c>
      <c r="T21" s="4" t="s">
        <v>1087</v>
      </c>
      <c r="U21" s="10" t="s">
        <v>427</v>
      </c>
    </row>
    <row r="22" spans="1:21" x14ac:dyDescent="0.25">
      <c r="A22" s="4"/>
      <c r="B22" s="9" t="s">
        <v>176</v>
      </c>
      <c r="C22" s="9" t="s">
        <v>159</v>
      </c>
      <c r="D22" s="10" t="s">
        <v>158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514</v>
      </c>
      <c r="B23" s="9" t="s">
        <v>603</v>
      </c>
      <c r="C23" s="9" t="s">
        <v>522</v>
      </c>
      <c r="D23" s="10" t="s">
        <v>602</v>
      </c>
      <c r="E23" s="9" t="s">
        <v>600</v>
      </c>
      <c r="F23" s="4" t="s">
        <v>522</v>
      </c>
      <c r="G23" s="4" t="s">
        <v>601</v>
      </c>
      <c r="H23" s="4" t="s">
        <v>519</v>
      </c>
      <c r="I23" s="10" t="s">
        <v>444</v>
      </c>
      <c r="J23" s="9" t="s">
        <v>600</v>
      </c>
      <c r="K23" s="4" t="s">
        <v>522</v>
      </c>
      <c r="L23" s="4" t="s">
        <v>601</v>
      </c>
      <c r="M23" s="4" t="s">
        <v>663</v>
      </c>
      <c r="N23" s="4" t="s">
        <v>663</v>
      </c>
      <c r="O23" s="4" t="s">
        <v>663</v>
      </c>
      <c r="P23" s="4" t="s">
        <v>515</v>
      </c>
      <c r="Q23" s="4" t="s">
        <v>255</v>
      </c>
      <c r="R23" s="10" t="s">
        <v>602</v>
      </c>
      <c r="S23" s="9" t="s">
        <v>713</v>
      </c>
      <c r="T23" s="4" t="s">
        <v>605</v>
      </c>
      <c r="U23" s="10" t="s">
        <v>521</v>
      </c>
    </row>
    <row r="24" spans="1:21" x14ac:dyDescent="0.25">
      <c r="A24" s="4"/>
      <c r="B24" s="9" t="s">
        <v>1797</v>
      </c>
      <c r="C24" s="9" t="s">
        <v>1798</v>
      </c>
      <c r="D24" s="10" t="s">
        <v>1799</v>
      </c>
      <c r="E24" s="9" t="s">
        <v>937</v>
      </c>
      <c r="F24" s="4" t="s">
        <v>435</v>
      </c>
      <c r="G24" s="4" t="s">
        <v>1201</v>
      </c>
      <c r="H24" s="4" t="s">
        <v>365</v>
      </c>
      <c r="I24" s="10" t="s">
        <v>1156</v>
      </c>
      <c r="J24" s="9" t="s">
        <v>937</v>
      </c>
      <c r="K24" s="4" t="s">
        <v>435</v>
      </c>
      <c r="L24" s="4" t="s">
        <v>1201</v>
      </c>
      <c r="M24" s="4" t="s">
        <v>223</v>
      </c>
      <c r="N24" s="4" t="s">
        <v>224</v>
      </c>
      <c r="O24" s="4" t="s">
        <v>225</v>
      </c>
      <c r="P24" s="4" t="s">
        <v>409</v>
      </c>
      <c r="Q24" s="4" t="s">
        <v>244</v>
      </c>
      <c r="R24" s="10" t="s">
        <v>467</v>
      </c>
      <c r="S24" s="9" t="s">
        <v>221</v>
      </c>
      <c r="T24" s="4" t="s">
        <v>999</v>
      </c>
      <c r="U24" s="10" t="s">
        <v>1551</v>
      </c>
    </row>
    <row r="25" spans="1:21" x14ac:dyDescent="0.25">
      <c r="A25" s="4"/>
      <c r="B25" s="9" t="s">
        <v>1800</v>
      </c>
      <c r="C25" s="9" t="s">
        <v>159</v>
      </c>
      <c r="D25" s="10" t="s">
        <v>158</v>
      </c>
      <c r="E25" s="9" t="s">
        <v>492</v>
      </c>
      <c r="F25" s="4" t="s">
        <v>160</v>
      </c>
      <c r="G25" s="4" t="s">
        <v>163</v>
      </c>
      <c r="H25" s="4" t="s">
        <v>1159</v>
      </c>
      <c r="I25" s="10" t="s">
        <v>163</v>
      </c>
      <c r="J25" s="9" t="s">
        <v>1801</v>
      </c>
      <c r="K25" s="4" t="s">
        <v>843</v>
      </c>
      <c r="L25" s="4" t="s">
        <v>1497</v>
      </c>
      <c r="M25" s="4" t="s">
        <v>1802</v>
      </c>
      <c r="N25" s="4" t="s">
        <v>1802</v>
      </c>
      <c r="O25" s="4" t="s">
        <v>1802</v>
      </c>
      <c r="P25" s="4" t="s">
        <v>250</v>
      </c>
      <c r="Q25" s="4" t="s">
        <v>1497</v>
      </c>
      <c r="R25" s="10" t="s">
        <v>1497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391</v>
      </c>
      <c r="B26" s="9" t="s">
        <v>308</v>
      </c>
      <c r="C26" s="9" t="s">
        <v>308</v>
      </c>
      <c r="D26" s="10" t="s">
        <v>308</v>
      </c>
      <c r="E26" s="9" t="s">
        <v>308</v>
      </c>
      <c r="F26" s="4" t="s">
        <v>310</v>
      </c>
      <c r="G26" s="4" t="s">
        <v>234</v>
      </c>
      <c r="H26" s="4" t="s">
        <v>237</v>
      </c>
      <c r="I26" s="10" t="s">
        <v>308</v>
      </c>
      <c r="J26" s="9" t="s">
        <v>308</v>
      </c>
      <c r="K26" s="4" t="s">
        <v>310</v>
      </c>
      <c r="L26" s="4" t="s">
        <v>234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308</v>
      </c>
      <c r="T26" s="4" t="s">
        <v>309</v>
      </c>
      <c r="U26" s="10" t="s">
        <v>310</v>
      </c>
    </row>
    <row r="27" spans="1:21" x14ac:dyDescent="0.25">
      <c r="A27" s="4"/>
      <c r="B27" s="9" t="s">
        <v>537</v>
      </c>
      <c r="C27" s="9" t="s">
        <v>226</v>
      </c>
      <c r="D27" s="10" t="s">
        <v>594</v>
      </c>
      <c r="E27" s="9" t="s">
        <v>408</v>
      </c>
      <c r="F27" s="4" t="s">
        <v>246</v>
      </c>
      <c r="G27" s="4" t="s">
        <v>226</v>
      </c>
      <c r="H27" s="4" t="s">
        <v>245</v>
      </c>
      <c r="I27" s="10" t="s">
        <v>316</v>
      </c>
      <c r="J27" s="9" t="s">
        <v>408</v>
      </c>
      <c r="K27" s="4" t="s">
        <v>246</v>
      </c>
      <c r="L27" s="4" t="s">
        <v>226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247</v>
      </c>
      <c r="T27" s="4" t="s">
        <v>318</v>
      </c>
      <c r="U27" s="10" t="s">
        <v>244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237</v>
      </c>
      <c r="E29" s="9" t="s">
        <v>237</v>
      </c>
      <c r="F29" s="4" t="s">
        <v>308</v>
      </c>
      <c r="G29" s="4" t="s">
        <v>310</v>
      </c>
      <c r="H29" s="4" t="s">
        <v>308</v>
      </c>
      <c r="I29" s="10" t="s">
        <v>237</v>
      </c>
      <c r="J29" s="9" t="s">
        <v>237</v>
      </c>
      <c r="K29" s="4" t="s">
        <v>308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238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310</v>
      </c>
    </row>
    <row r="30" spans="1:21" x14ac:dyDescent="0.25">
      <c r="A30" s="4"/>
      <c r="B30" s="9" t="s">
        <v>271</v>
      </c>
      <c r="C30" s="9" t="s">
        <v>300</v>
      </c>
      <c r="D30" s="10" t="s">
        <v>244</v>
      </c>
      <c r="E30" s="9" t="s">
        <v>316</v>
      </c>
      <c r="F30" s="4" t="s">
        <v>270</v>
      </c>
      <c r="G30" s="4" t="s">
        <v>246</v>
      </c>
      <c r="H30" s="4" t="s">
        <v>315</v>
      </c>
      <c r="I30" s="10" t="s">
        <v>321</v>
      </c>
      <c r="J30" s="9" t="s">
        <v>316</v>
      </c>
      <c r="K30" s="4" t="s">
        <v>270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315</v>
      </c>
      <c r="Q30" s="4" t="s">
        <v>245</v>
      </c>
      <c r="R30" s="10" t="s">
        <v>321</v>
      </c>
      <c r="S30" s="9" t="s">
        <v>245</v>
      </c>
      <c r="T30" s="4" t="s">
        <v>227</v>
      </c>
      <c r="U30" s="10" t="s">
        <v>247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76" priority="13">
      <formula>$B$18&gt;0</formula>
    </cfRule>
  </conditionalFormatting>
  <conditionalFormatting sqref="A22:U22">
    <cfRule type="expression" dxfId="375" priority="12">
      <formula>A22&lt;&gt;""</formula>
    </cfRule>
  </conditionalFormatting>
  <conditionalFormatting sqref="A25:U25">
    <cfRule type="expression" dxfId="374" priority="11">
      <formula>A25&lt;&gt;""</formula>
    </cfRule>
  </conditionalFormatting>
  <conditionalFormatting sqref="A28:U28">
    <cfRule type="expression" dxfId="373" priority="10">
      <formula>A28&lt;&gt;""</formula>
    </cfRule>
  </conditionalFormatting>
  <conditionalFormatting sqref="A31:U31">
    <cfRule type="expression" dxfId="372" priority="9">
      <formula>A31&lt;&gt;""</formula>
    </cfRule>
  </conditionalFormatting>
  <conditionalFormatting sqref="A34:U34">
    <cfRule type="expression" dxfId="371" priority="8">
      <formula>A34&lt;&gt;""</formula>
    </cfRule>
  </conditionalFormatting>
  <conditionalFormatting sqref="A37:U37">
    <cfRule type="expression" dxfId="370" priority="7">
      <formula>A37&lt;&gt;""</formula>
    </cfRule>
  </conditionalFormatting>
  <conditionalFormatting sqref="A40:U40">
    <cfRule type="expression" dxfId="369" priority="6">
      <formula>A40&lt;&gt;""</formula>
    </cfRule>
  </conditionalFormatting>
  <conditionalFormatting sqref="A43:U43">
    <cfRule type="expression" dxfId="368" priority="5">
      <formula>A43&lt;&gt;""</formula>
    </cfRule>
  </conditionalFormatting>
  <conditionalFormatting sqref="A46:U46">
    <cfRule type="expression" dxfId="367" priority="4">
      <formula>A46&lt;&gt;""</formula>
    </cfRule>
  </conditionalFormatting>
  <conditionalFormatting sqref="A49:U49">
    <cfRule type="expression" dxfId="366" priority="3">
      <formula>A49&lt;&gt;""</formula>
    </cfRule>
  </conditionalFormatting>
  <conditionalFormatting sqref="A52:U52">
    <cfRule type="expression" dxfId="365" priority="2">
      <formula>A52&lt;&gt;""</formula>
    </cfRule>
  </conditionalFormatting>
  <conditionalFormatting sqref="A55:U55">
    <cfRule type="expression" dxfId="3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1803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237</v>
      </c>
      <c r="C20" s="9" t="s">
        <v>310</v>
      </c>
      <c r="D20" s="10" t="s">
        <v>237</v>
      </c>
      <c r="E20" s="9" t="s">
        <v>237</v>
      </c>
      <c r="F20" s="4" t="s">
        <v>310</v>
      </c>
      <c r="G20" s="4" t="s">
        <v>310</v>
      </c>
      <c r="H20" s="4" t="s">
        <v>310</v>
      </c>
      <c r="I20" s="10" t="s">
        <v>237</v>
      </c>
      <c r="J20" s="9" t="s">
        <v>237</v>
      </c>
      <c r="K20" s="4" t="s">
        <v>310</v>
      </c>
      <c r="L20" s="4" t="s">
        <v>310</v>
      </c>
      <c r="M20" s="4" t="s">
        <v>237</v>
      </c>
      <c r="N20" s="4" t="s">
        <v>325</v>
      </c>
      <c r="O20" s="4" t="s">
        <v>237</v>
      </c>
      <c r="P20" s="4" t="s">
        <v>237</v>
      </c>
      <c r="Q20" s="4" t="s">
        <v>237</v>
      </c>
      <c r="R20" s="10" t="s">
        <v>237</v>
      </c>
      <c r="S20" s="9" t="s">
        <v>237</v>
      </c>
      <c r="T20" s="4" t="s">
        <v>310</v>
      </c>
      <c r="U20" s="10" t="s">
        <v>237</v>
      </c>
    </row>
    <row r="21" spans="1:21" x14ac:dyDescent="0.25">
      <c r="A21" s="4"/>
      <c r="B21" s="9" t="s">
        <v>207</v>
      </c>
      <c r="C21" s="9" t="s">
        <v>300</v>
      </c>
      <c r="D21" s="10" t="s">
        <v>247</v>
      </c>
      <c r="E21" s="9" t="s">
        <v>245</v>
      </c>
      <c r="F21" s="4" t="s">
        <v>247</v>
      </c>
      <c r="G21" s="4" t="s">
        <v>244</v>
      </c>
      <c r="H21" s="4" t="s">
        <v>246</v>
      </c>
      <c r="I21" s="10" t="s">
        <v>245</v>
      </c>
      <c r="J21" s="9" t="s">
        <v>245</v>
      </c>
      <c r="K21" s="4" t="s">
        <v>247</v>
      </c>
      <c r="L21" s="4" t="s">
        <v>244</v>
      </c>
      <c r="M21" s="4" t="s">
        <v>245</v>
      </c>
      <c r="N21" s="4" t="s">
        <v>246</v>
      </c>
      <c r="O21" s="4" t="s">
        <v>245</v>
      </c>
      <c r="P21" s="4" t="s">
        <v>245</v>
      </c>
      <c r="Q21" s="4" t="s">
        <v>245</v>
      </c>
      <c r="R21" s="10" t="s">
        <v>245</v>
      </c>
      <c r="S21" s="9" t="s">
        <v>245</v>
      </c>
      <c r="T21" s="4" t="s">
        <v>207</v>
      </c>
      <c r="U21" s="10" t="s">
        <v>245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604</v>
      </c>
      <c r="C23" s="9" t="s">
        <v>604</v>
      </c>
      <c r="D23" s="10" t="s">
        <v>1444</v>
      </c>
      <c r="E23" s="9" t="s">
        <v>1444</v>
      </c>
      <c r="F23" s="4" t="s">
        <v>628</v>
      </c>
      <c r="G23" s="4" t="s">
        <v>627</v>
      </c>
      <c r="H23" s="4" t="s">
        <v>627</v>
      </c>
      <c r="I23" s="10" t="s">
        <v>663</v>
      </c>
      <c r="J23" s="9" t="s">
        <v>1444</v>
      </c>
      <c r="K23" s="4" t="s">
        <v>628</v>
      </c>
      <c r="L23" s="4" t="s">
        <v>627</v>
      </c>
      <c r="M23" s="4" t="s">
        <v>663</v>
      </c>
      <c r="N23" s="4" t="s">
        <v>516</v>
      </c>
      <c r="O23" s="4" t="s">
        <v>663</v>
      </c>
      <c r="P23" s="4" t="s">
        <v>515</v>
      </c>
      <c r="Q23" s="4" t="s">
        <v>663</v>
      </c>
      <c r="R23" s="10" t="s">
        <v>663</v>
      </c>
      <c r="S23" s="9" t="s">
        <v>628</v>
      </c>
      <c r="T23" s="4" t="s">
        <v>604</v>
      </c>
      <c r="U23" s="10" t="s">
        <v>1444</v>
      </c>
    </row>
    <row r="24" spans="1:21" x14ac:dyDescent="0.25">
      <c r="A24" s="4"/>
      <c r="B24" s="9" t="s">
        <v>1804</v>
      </c>
      <c r="C24" s="9" t="s">
        <v>1805</v>
      </c>
      <c r="D24" s="10" t="s">
        <v>1806</v>
      </c>
      <c r="E24" s="9" t="s">
        <v>864</v>
      </c>
      <c r="F24" s="4" t="s">
        <v>924</v>
      </c>
      <c r="G24" s="4" t="s">
        <v>1466</v>
      </c>
      <c r="H24" s="4" t="s">
        <v>485</v>
      </c>
      <c r="I24" s="10" t="s">
        <v>222</v>
      </c>
      <c r="J24" s="9" t="s">
        <v>864</v>
      </c>
      <c r="K24" s="4" t="s">
        <v>924</v>
      </c>
      <c r="L24" s="4" t="s">
        <v>1466</v>
      </c>
      <c r="M24" s="4" t="s">
        <v>223</v>
      </c>
      <c r="N24" s="4" t="s">
        <v>223</v>
      </c>
      <c r="O24" s="4" t="s">
        <v>225</v>
      </c>
      <c r="P24" s="4" t="s">
        <v>409</v>
      </c>
      <c r="Q24" s="4" t="s">
        <v>227</v>
      </c>
      <c r="R24" s="10" t="s">
        <v>228</v>
      </c>
      <c r="S24" s="9" t="s">
        <v>424</v>
      </c>
      <c r="T24" s="4" t="s">
        <v>1807</v>
      </c>
      <c r="U24" s="10" t="s">
        <v>346</v>
      </c>
    </row>
    <row r="25" spans="1:21" x14ac:dyDescent="0.25">
      <c r="A25" s="4"/>
      <c r="B25" s="9" t="s">
        <v>1808</v>
      </c>
      <c r="C25" s="9" t="s">
        <v>159</v>
      </c>
      <c r="D25" s="10" t="s">
        <v>158</v>
      </c>
      <c r="E25" s="9" t="s">
        <v>561</v>
      </c>
      <c r="F25" s="4" t="s">
        <v>1288</v>
      </c>
      <c r="G25" s="4" t="s">
        <v>1288</v>
      </c>
      <c r="H25" s="4" t="s">
        <v>164</v>
      </c>
      <c r="I25" s="10" t="s">
        <v>673</v>
      </c>
      <c r="J25" s="9" t="s">
        <v>1330</v>
      </c>
      <c r="K25" s="4" t="s">
        <v>1611</v>
      </c>
      <c r="L25" s="4" t="s">
        <v>1611</v>
      </c>
      <c r="M25" s="4" t="s">
        <v>280</v>
      </c>
      <c r="N25" s="4" t="s">
        <v>250</v>
      </c>
      <c r="O25" s="4" t="s">
        <v>280</v>
      </c>
      <c r="P25" s="4" t="s">
        <v>250</v>
      </c>
      <c r="Q25" s="4" t="s">
        <v>280</v>
      </c>
      <c r="R25" s="10" t="s">
        <v>564</v>
      </c>
      <c r="S25" s="9" t="s">
        <v>176</v>
      </c>
      <c r="T25" s="4" t="s">
        <v>250</v>
      </c>
      <c r="U25" s="10" t="s">
        <v>174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308</v>
      </c>
      <c r="G26" s="4" t="s">
        <v>310</v>
      </c>
      <c r="H26" s="4" t="s">
        <v>237</v>
      </c>
      <c r="I26" s="10" t="s">
        <v>237</v>
      </c>
      <c r="J26" s="9" t="s">
        <v>310</v>
      </c>
      <c r="K26" s="4" t="s">
        <v>308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473</v>
      </c>
      <c r="T26" s="4" t="s">
        <v>310</v>
      </c>
      <c r="U26" s="10" t="s">
        <v>310</v>
      </c>
    </row>
    <row r="27" spans="1:21" x14ac:dyDescent="0.25">
      <c r="A27" s="4"/>
      <c r="B27" s="9" t="s">
        <v>409</v>
      </c>
      <c r="C27" s="9" t="s">
        <v>301</v>
      </c>
      <c r="D27" s="10" t="s">
        <v>227</v>
      </c>
      <c r="E27" s="9" t="s">
        <v>273</v>
      </c>
      <c r="F27" s="4" t="s">
        <v>270</v>
      </c>
      <c r="G27" s="4" t="s">
        <v>244</v>
      </c>
      <c r="H27" s="4" t="s">
        <v>245</v>
      </c>
      <c r="I27" s="10" t="s">
        <v>321</v>
      </c>
      <c r="J27" s="9" t="s">
        <v>273</v>
      </c>
      <c r="K27" s="4" t="s">
        <v>270</v>
      </c>
      <c r="L27" s="4" t="s">
        <v>244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321</v>
      </c>
      <c r="S27" s="9" t="s">
        <v>270</v>
      </c>
      <c r="T27" s="4" t="s">
        <v>271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308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238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247</v>
      </c>
      <c r="C30" s="9" t="s">
        <v>315</v>
      </c>
      <c r="D30" s="10" t="s">
        <v>321</v>
      </c>
      <c r="E30" s="9" t="s">
        <v>316</v>
      </c>
      <c r="F30" s="4" t="s">
        <v>245</v>
      </c>
      <c r="G30" s="4" t="s">
        <v>245</v>
      </c>
      <c r="H30" s="4" t="s">
        <v>315</v>
      </c>
      <c r="I30" s="10" t="s">
        <v>245</v>
      </c>
      <c r="J30" s="9" t="s">
        <v>316</v>
      </c>
      <c r="K30" s="4" t="s">
        <v>245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315</v>
      </c>
      <c r="Q30" s="4" t="s">
        <v>245</v>
      </c>
      <c r="R30" s="10" t="s">
        <v>245</v>
      </c>
      <c r="S30" s="9" t="s">
        <v>245</v>
      </c>
      <c r="T30" s="4" t="s">
        <v>247</v>
      </c>
      <c r="U30" s="10" t="s">
        <v>245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63" priority="13">
      <formula>$B$18&gt;0</formula>
    </cfRule>
  </conditionalFormatting>
  <conditionalFormatting sqref="A22:U22">
    <cfRule type="expression" dxfId="362" priority="12">
      <formula>A22&lt;&gt;""</formula>
    </cfRule>
  </conditionalFormatting>
  <conditionalFormatting sqref="A25:U25">
    <cfRule type="expression" dxfId="361" priority="11">
      <formula>A25&lt;&gt;""</formula>
    </cfRule>
  </conditionalFormatting>
  <conditionalFormatting sqref="A28:U28">
    <cfRule type="expression" dxfId="360" priority="10">
      <formula>A28&lt;&gt;""</formula>
    </cfRule>
  </conditionalFormatting>
  <conditionalFormatting sqref="A31:U31">
    <cfRule type="expression" dxfId="359" priority="9">
      <formula>A31&lt;&gt;""</formula>
    </cfRule>
  </conditionalFormatting>
  <conditionalFormatting sqref="A34:U34">
    <cfRule type="expression" dxfId="358" priority="8">
      <formula>A34&lt;&gt;""</formula>
    </cfRule>
  </conditionalFormatting>
  <conditionalFormatting sqref="A37:U37">
    <cfRule type="expression" dxfId="357" priority="7">
      <formula>A37&lt;&gt;""</formula>
    </cfRule>
  </conditionalFormatting>
  <conditionalFormatting sqref="A40:U40">
    <cfRule type="expression" dxfId="356" priority="6">
      <formula>A40&lt;&gt;""</formula>
    </cfRule>
  </conditionalFormatting>
  <conditionalFormatting sqref="A43:U43">
    <cfRule type="expression" dxfId="355" priority="5">
      <formula>A43&lt;&gt;""</formula>
    </cfRule>
  </conditionalFormatting>
  <conditionalFormatting sqref="A46:U46">
    <cfRule type="expression" dxfId="354" priority="4">
      <formula>A46&lt;&gt;""</formula>
    </cfRule>
  </conditionalFormatting>
  <conditionalFormatting sqref="A49:U49">
    <cfRule type="expression" dxfId="353" priority="3">
      <formula>A49&lt;&gt;""</formula>
    </cfRule>
  </conditionalFormatting>
  <conditionalFormatting sqref="A52:U52">
    <cfRule type="expression" dxfId="352" priority="2">
      <formula>A52&lt;&gt;""</formula>
    </cfRule>
  </conditionalFormatting>
  <conditionalFormatting sqref="A55:U55">
    <cfRule type="expression" dxfId="3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1809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310</v>
      </c>
      <c r="C20" s="9" t="s">
        <v>310</v>
      </c>
      <c r="D20" s="10" t="s">
        <v>308</v>
      </c>
      <c r="E20" s="9" t="s">
        <v>310</v>
      </c>
      <c r="F20" s="4" t="s">
        <v>308</v>
      </c>
      <c r="G20" s="4" t="s">
        <v>310</v>
      </c>
      <c r="H20" s="4" t="s">
        <v>308</v>
      </c>
      <c r="I20" s="10" t="s">
        <v>308</v>
      </c>
      <c r="J20" s="9" t="s">
        <v>310</v>
      </c>
      <c r="K20" s="4" t="s">
        <v>308</v>
      </c>
      <c r="L20" s="4" t="s">
        <v>310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307</v>
      </c>
      <c r="S20" s="9" t="s">
        <v>237</v>
      </c>
      <c r="T20" s="4" t="s">
        <v>310</v>
      </c>
      <c r="U20" s="10" t="s">
        <v>309</v>
      </c>
    </row>
    <row r="21" spans="1:21" x14ac:dyDescent="0.25">
      <c r="A21" s="4"/>
      <c r="B21" s="9" t="s">
        <v>269</v>
      </c>
      <c r="C21" s="9" t="s">
        <v>271</v>
      </c>
      <c r="D21" s="10" t="s">
        <v>366</v>
      </c>
      <c r="E21" s="9" t="s">
        <v>208</v>
      </c>
      <c r="F21" s="4" t="s">
        <v>244</v>
      </c>
      <c r="G21" s="4" t="s">
        <v>315</v>
      </c>
      <c r="H21" s="4" t="s">
        <v>315</v>
      </c>
      <c r="I21" s="10" t="s">
        <v>316</v>
      </c>
      <c r="J21" s="9" t="s">
        <v>208</v>
      </c>
      <c r="K21" s="4" t="s">
        <v>244</v>
      </c>
      <c r="L21" s="4" t="s">
        <v>315</v>
      </c>
      <c r="M21" s="4" t="s">
        <v>245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247</v>
      </c>
      <c r="S21" s="9" t="s">
        <v>245</v>
      </c>
      <c r="T21" s="4" t="s">
        <v>366</v>
      </c>
      <c r="U21" s="10" t="s">
        <v>301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627</v>
      </c>
      <c r="C23" s="9" t="s">
        <v>604</v>
      </c>
      <c r="D23" s="10" t="s">
        <v>627</v>
      </c>
      <c r="E23" s="9" t="s">
        <v>627</v>
      </c>
      <c r="F23" s="4" t="s">
        <v>628</v>
      </c>
      <c r="G23" s="4" t="s">
        <v>627</v>
      </c>
      <c r="H23" s="4" t="s">
        <v>628</v>
      </c>
      <c r="I23" s="10" t="s">
        <v>604</v>
      </c>
      <c r="J23" s="9" t="s">
        <v>627</v>
      </c>
      <c r="K23" s="4" t="s">
        <v>628</v>
      </c>
      <c r="L23" s="4" t="s">
        <v>627</v>
      </c>
      <c r="M23" s="4" t="s">
        <v>663</v>
      </c>
      <c r="N23" s="4" t="s">
        <v>663</v>
      </c>
      <c r="O23" s="4" t="s">
        <v>663</v>
      </c>
      <c r="P23" s="4" t="s">
        <v>515</v>
      </c>
      <c r="Q23" s="4" t="s">
        <v>663</v>
      </c>
      <c r="R23" s="10" t="s">
        <v>815</v>
      </c>
      <c r="S23" s="9" t="s">
        <v>628</v>
      </c>
      <c r="T23" s="4" t="s">
        <v>627</v>
      </c>
      <c r="U23" s="10" t="s">
        <v>627</v>
      </c>
    </row>
    <row r="24" spans="1:21" x14ac:dyDescent="0.25">
      <c r="A24" s="4"/>
      <c r="B24" s="9" t="s">
        <v>1810</v>
      </c>
      <c r="C24" s="9" t="s">
        <v>1811</v>
      </c>
      <c r="D24" s="10" t="s">
        <v>1812</v>
      </c>
      <c r="E24" s="9" t="s">
        <v>1813</v>
      </c>
      <c r="F24" s="4" t="s">
        <v>428</v>
      </c>
      <c r="G24" s="4" t="s">
        <v>536</v>
      </c>
      <c r="H24" s="4" t="s">
        <v>1305</v>
      </c>
      <c r="I24" s="10" t="s">
        <v>204</v>
      </c>
      <c r="J24" s="9" t="s">
        <v>1813</v>
      </c>
      <c r="K24" s="4" t="s">
        <v>428</v>
      </c>
      <c r="L24" s="4" t="s">
        <v>536</v>
      </c>
      <c r="M24" s="4" t="s">
        <v>223</v>
      </c>
      <c r="N24" s="4" t="s">
        <v>224</v>
      </c>
      <c r="O24" s="4" t="s">
        <v>225</v>
      </c>
      <c r="P24" s="4" t="s">
        <v>409</v>
      </c>
      <c r="Q24" s="4" t="s">
        <v>227</v>
      </c>
      <c r="R24" s="10" t="s">
        <v>241</v>
      </c>
      <c r="S24" s="9" t="s">
        <v>424</v>
      </c>
      <c r="T24" s="4" t="s">
        <v>1814</v>
      </c>
      <c r="U24" s="10" t="s">
        <v>1101</v>
      </c>
    </row>
    <row r="25" spans="1:21" x14ac:dyDescent="0.25">
      <c r="A25" s="4"/>
      <c r="B25" s="9" t="s">
        <v>1815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1815</v>
      </c>
      <c r="K25" s="4" t="s">
        <v>1815</v>
      </c>
      <c r="L25" s="4" t="s">
        <v>1815</v>
      </c>
      <c r="M25" s="4" t="s">
        <v>279</v>
      </c>
      <c r="N25" s="4" t="s">
        <v>279</v>
      </c>
      <c r="O25" s="4" t="s">
        <v>279</v>
      </c>
      <c r="P25" s="4" t="s">
        <v>250</v>
      </c>
      <c r="Q25" s="4" t="s">
        <v>279</v>
      </c>
      <c r="R25" s="10" t="s">
        <v>1815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308</v>
      </c>
      <c r="E26" s="9" t="s">
        <v>310</v>
      </c>
      <c r="F26" s="4" t="s">
        <v>308</v>
      </c>
      <c r="G26" s="4" t="s">
        <v>308</v>
      </c>
      <c r="H26" s="4" t="s">
        <v>237</v>
      </c>
      <c r="I26" s="10" t="s">
        <v>237</v>
      </c>
      <c r="J26" s="9" t="s">
        <v>310</v>
      </c>
      <c r="K26" s="4" t="s">
        <v>308</v>
      </c>
      <c r="L26" s="4" t="s">
        <v>308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473</v>
      </c>
      <c r="T26" s="4" t="s">
        <v>310</v>
      </c>
      <c r="U26" s="10" t="s">
        <v>310</v>
      </c>
    </row>
    <row r="27" spans="1:21" x14ac:dyDescent="0.25">
      <c r="A27" s="4"/>
      <c r="B27" s="9" t="s">
        <v>594</v>
      </c>
      <c r="C27" s="9" t="s">
        <v>273</v>
      </c>
      <c r="D27" s="10" t="s">
        <v>366</v>
      </c>
      <c r="E27" s="9" t="s">
        <v>224</v>
      </c>
      <c r="F27" s="4" t="s">
        <v>244</v>
      </c>
      <c r="G27" s="4" t="s">
        <v>210</v>
      </c>
      <c r="H27" s="4" t="s">
        <v>245</v>
      </c>
      <c r="I27" s="10" t="s">
        <v>245</v>
      </c>
      <c r="J27" s="9" t="s">
        <v>224</v>
      </c>
      <c r="K27" s="4" t="s">
        <v>244</v>
      </c>
      <c r="L27" s="4" t="s">
        <v>210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270</v>
      </c>
      <c r="T27" s="4" t="s">
        <v>208</v>
      </c>
      <c r="U27" s="10" t="s">
        <v>315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308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238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315</v>
      </c>
      <c r="C30" s="9" t="s">
        <v>315</v>
      </c>
      <c r="D30" s="10" t="s">
        <v>245</v>
      </c>
      <c r="E30" s="9" t="s">
        <v>245</v>
      </c>
      <c r="F30" s="4" t="s">
        <v>245</v>
      </c>
      <c r="G30" s="4" t="s">
        <v>245</v>
      </c>
      <c r="H30" s="4" t="s">
        <v>315</v>
      </c>
      <c r="I30" s="10" t="s">
        <v>245</v>
      </c>
      <c r="J30" s="9" t="s">
        <v>245</v>
      </c>
      <c r="K30" s="4" t="s">
        <v>245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315</v>
      </c>
      <c r="Q30" s="4" t="s">
        <v>245</v>
      </c>
      <c r="R30" s="10" t="s">
        <v>245</v>
      </c>
      <c r="S30" s="9" t="s">
        <v>245</v>
      </c>
      <c r="T30" s="4" t="s">
        <v>315</v>
      </c>
      <c r="U30" s="10" t="s">
        <v>245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50" priority="13">
      <formula>$B$18&gt;0</formula>
    </cfRule>
  </conditionalFormatting>
  <conditionalFormatting sqref="A22:U22">
    <cfRule type="expression" dxfId="349" priority="12">
      <formula>A22&lt;&gt;""</formula>
    </cfRule>
  </conditionalFormatting>
  <conditionalFormatting sqref="A25:U25">
    <cfRule type="expression" dxfId="348" priority="11">
      <formula>A25&lt;&gt;""</formula>
    </cfRule>
  </conditionalFormatting>
  <conditionalFormatting sqref="A28:U28">
    <cfRule type="expression" dxfId="347" priority="10">
      <formula>A28&lt;&gt;""</formula>
    </cfRule>
  </conditionalFormatting>
  <conditionalFormatting sqref="A31:U31">
    <cfRule type="expression" dxfId="346" priority="9">
      <formula>A31&lt;&gt;""</formula>
    </cfRule>
  </conditionalFormatting>
  <conditionalFormatting sqref="A34:U34">
    <cfRule type="expression" dxfId="345" priority="8">
      <formula>A34&lt;&gt;""</formula>
    </cfRule>
  </conditionalFormatting>
  <conditionalFormatting sqref="A37:U37">
    <cfRule type="expression" dxfId="344" priority="7">
      <formula>A37&lt;&gt;""</formula>
    </cfRule>
  </conditionalFormatting>
  <conditionalFormatting sqref="A40:U40">
    <cfRule type="expression" dxfId="343" priority="6">
      <formula>A40&lt;&gt;""</formula>
    </cfRule>
  </conditionalFormatting>
  <conditionalFormatting sqref="A43:U43">
    <cfRule type="expression" dxfId="342" priority="5">
      <formula>A43&lt;&gt;""</formula>
    </cfRule>
  </conditionalFormatting>
  <conditionalFormatting sqref="A46:U46">
    <cfRule type="expression" dxfId="341" priority="4">
      <formula>A46&lt;&gt;""</formula>
    </cfRule>
  </conditionalFormatting>
  <conditionalFormatting sqref="A49:U49">
    <cfRule type="expression" dxfId="340" priority="3">
      <formula>A49&lt;&gt;""</formula>
    </cfRule>
  </conditionalFormatting>
  <conditionalFormatting sqref="A52:U52">
    <cfRule type="expression" dxfId="339" priority="2">
      <formula>A52&lt;&gt;""</formula>
    </cfRule>
  </conditionalFormatting>
  <conditionalFormatting sqref="A55:U55">
    <cfRule type="expression" dxfId="3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1816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233</v>
      </c>
      <c r="C20" s="9" t="s">
        <v>233</v>
      </c>
      <c r="D20" s="10" t="s">
        <v>236</v>
      </c>
      <c r="E20" s="9" t="s">
        <v>239</v>
      </c>
      <c r="F20" s="4" t="s">
        <v>233</v>
      </c>
      <c r="G20" s="4" t="s">
        <v>309</v>
      </c>
      <c r="H20" s="4" t="s">
        <v>310</v>
      </c>
      <c r="I20" s="10" t="s">
        <v>236</v>
      </c>
      <c r="J20" s="9" t="s">
        <v>239</v>
      </c>
      <c r="K20" s="4" t="s">
        <v>233</v>
      </c>
      <c r="L20" s="4" t="s">
        <v>309</v>
      </c>
      <c r="M20" s="4" t="s">
        <v>307</v>
      </c>
      <c r="N20" s="4" t="s">
        <v>237</v>
      </c>
      <c r="O20" s="4" t="s">
        <v>237</v>
      </c>
      <c r="P20" s="4" t="s">
        <v>473</v>
      </c>
      <c r="Q20" s="4" t="s">
        <v>237</v>
      </c>
      <c r="R20" s="10" t="s">
        <v>307</v>
      </c>
      <c r="S20" s="9" t="s">
        <v>237</v>
      </c>
      <c r="T20" s="4" t="s">
        <v>307</v>
      </c>
      <c r="U20" s="10" t="s">
        <v>374</v>
      </c>
    </row>
    <row r="21" spans="1:21" x14ac:dyDescent="0.25">
      <c r="A21" s="4"/>
      <c r="B21" s="9" t="s">
        <v>378</v>
      </c>
      <c r="C21" s="9" t="s">
        <v>576</v>
      </c>
      <c r="D21" s="10" t="s">
        <v>248</v>
      </c>
      <c r="E21" s="9" t="s">
        <v>655</v>
      </c>
      <c r="F21" s="4" t="s">
        <v>399</v>
      </c>
      <c r="G21" s="4" t="s">
        <v>207</v>
      </c>
      <c r="H21" s="4" t="s">
        <v>316</v>
      </c>
      <c r="I21" s="10" t="s">
        <v>244</v>
      </c>
      <c r="J21" s="9" t="s">
        <v>655</v>
      </c>
      <c r="K21" s="4" t="s">
        <v>399</v>
      </c>
      <c r="L21" s="4" t="s">
        <v>207</v>
      </c>
      <c r="M21" s="4" t="s">
        <v>316</v>
      </c>
      <c r="N21" s="4" t="s">
        <v>245</v>
      </c>
      <c r="O21" s="4" t="s">
        <v>245</v>
      </c>
      <c r="P21" s="4" t="s">
        <v>316</v>
      </c>
      <c r="Q21" s="4" t="s">
        <v>245</v>
      </c>
      <c r="R21" s="10" t="s">
        <v>244</v>
      </c>
      <c r="S21" s="9" t="s">
        <v>245</v>
      </c>
      <c r="T21" s="4" t="s">
        <v>241</v>
      </c>
      <c r="U21" s="10" t="s">
        <v>312</v>
      </c>
    </row>
    <row r="22" spans="1:21" x14ac:dyDescent="0.25">
      <c r="A22" s="4"/>
      <c r="B22" s="9" t="s">
        <v>176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514</v>
      </c>
      <c r="B23" s="9" t="s">
        <v>519</v>
      </c>
      <c r="C23" s="9" t="s">
        <v>517</v>
      </c>
      <c r="D23" s="10" t="s">
        <v>515</v>
      </c>
      <c r="E23" s="9" t="s">
        <v>515</v>
      </c>
      <c r="F23" s="4" t="s">
        <v>515</v>
      </c>
      <c r="G23" s="4" t="s">
        <v>521</v>
      </c>
      <c r="H23" s="4" t="s">
        <v>627</v>
      </c>
      <c r="I23" s="10" t="s">
        <v>517</v>
      </c>
      <c r="J23" s="9" t="s">
        <v>515</v>
      </c>
      <c r="K23" s="4" t="s">
        <v>515</v>
      </c>
      <c r="L23" s="4" t="s">
        <v>521</v>
      </c>
      <c r="M23" s="4" t="s">
        <v>815</v>
      </c>
      <c r="N23" s="4" t="s">
        <v>663</v>
      </c>
      <c r="O23" s="4" t="s">
        <v>663</v>
      </c>
      <c r="P23" s="4" t="s">
        <v>626</v>
      </c>
      <c r="Q23" s="4" t="s">
        <v>663</v>
      </c>
      <c r="R23" s="10" t="s">
        <v>815</v>
      </c>
      <c r="S23" s="9" t="s">
        <v>628</v>
      </c>
      <c r="T23" s="4" t="s">
        <v>518</v>
      </c>
      <c r="U23" s="10" t="s">
        <v>601</v>
      </c>
    </row>
    <row r="24" spans="1:21" x14ac:dyDescent="0.25">
      <c r="A24" s="4"/>
      <c r="B24" s="9" t="s">
        <v>1817</v>
      </c>
      <c r="C24" s="9" t="s">
        <v>1818</v>
      </c>
      <c r="D24" s="10" t="s">
        <v>1819</v>
      </c>
      <c r="E24" s="9" t="s">
        <v>1820</v>
      </c>
      <c r="F24" s="4" t="s">
        <v>899</v>
      </c>
      <c r="G24" s="4" t="s">
        <v>1076</v>
      </c>
      <c r="H24" s="4" t="s">
        <v>785</v>
      </c>
      <c r="I24" s="10" t="s">
        <v>453</v>
      </c>
      <c r="J24" s="9" t="s">
        <v>1820</v>
      </c>
      <c r="K24" s="4" t="s">
        <v>899</v>
      </c>
      <c r="L24" s="4" t="s">
        <v>1076</v>
      </c>
      <c r="M24" s="4" t="s">
        <v>223</v>
      </c>
      <c r="N24" s="4" t="s">
        <v>224</v>
      </c>
      <c r="O24" s="4" t="s">
        <v>225</v>
      </c>
      <c r="P24" s="4" t="s">
        <v>427</v>
      </c>
      <c r="Q24" s="4" t="s">
        <v>227</v>
      </c>
      <c r="R24" s="10" t="s">
        <v>719</v>
      </c>
      <c r="S24" s="9" t="s">
        <v>424</v>
      </c>
      <c r="T24" s="4" t="s">
        <v>1821</v>
      </c>
      <c r="U24" s="10" t="s">
        <v>657</v>
      </c>
    </row>
    <row r="25" spans="1:21" x14ac:dyDescent="0.25">
      <c r="A25" s="4"/>
      <c r="B25" s="9" t="s">
        <v>1570</v>
      </c>
      <c r="C25" s="9" t="s">
        <v>250</v>
      </c>
      <c r="D25" s="10" t="s">
        <v>250</v>
      </c>
      <c r="E25" s="9" t="s">
        <v>369</v>
      </c>
      <c r="F25" s="4" t="s">
        <v>369</v>
      </c>
      <c r="G25" s="4" t="s">
        <v>422</v>
      </c>
      <c r="H25" s="4" t="s">
        <v>422</v>
      </c>
      <c r="I25" s="10" t="s">
        <v>250</v>
      </c>
      <c r="J25" s="9" t="s">
        <v>1822</v>
      </c>
      <c r="K25" s="4" t="s">
        <v>1822</v>
      </c>
      <c r="L25" s="4" t="s">
        <v>1823</v>
      </c>
      <c r="M25" s="4" t="s">
        <v>250</v>
      </c>
      <c r="N25" s="4" t="s">
        <v>723</v>
      </c>
      <c r="O25" s="4" t="s">
        <v>723</v>
      </c>
      <c r="P25" s="4" t="s">
        <v>1028</v>
      </c>
      <c r="Q25" s="4" t="s">
        <v>723</v>
      </c>
      <c r="R25" s="10" t="s">
        <v>1823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308</v>
      </c>
      <c r="G26" s="4" t="s">
        <v>308</v>
      </c>
      <c r="H26" s="4" t="s">
        <v>237</v>
      </c>
      <c r="I26" s="10" t="s">
        <v>237</v>
      </c>
      <c r="J26" s="9" t="s">
        <v>310</v>
      </c>
      <c r="K26" s="4" t="s">
        <v>308</v>
      </c>
      <c r="L26" s="4" t="s">
        <v>308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473</v>
      </c>
      <c r="T26" s="4" t="s">
        <v>310</v>
      </c>
      <c r="U26" s="10" t="s">
        <v>237</v>
      </c>
    </row>
    <row r="27" spans="1:21" x14ac:dyDescent="0.25">
      <c r="A27" s="4"/>
      <c r="B27" s="9" t="s">
        <v>409</v>
      </c>
      <c r="C27" s="9" t="s">
        <v>227</v>
      </c>
      <c r="D27" s="10" t="s">
        <v>301</v>
      </c>
      <c r="E27" s="9" t="s">
        <v>227</v>
      </c>
      <c r="F27" s="4" t="s">
        <v>247</v>
      </c>
      <c r="G27" s="4" t="s">
        <v>210</v>
      </c>
      <c r="H27" s="4" t="s">
        <v>245</v>
      </c>
      <c r="I27" s="10" t="s">
        <v>245</v>
      </c>
      <c r="J27" s="9" t="s">
        <v>227</v>
      </c>
      <c r="K27" s="4" t="s">
        <v>247</v>
      </c>
      <c r="L27" s="4" t="s">
        <v>210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270</v>
      </c>
      <c r="T27" s="4" t="s">
        <v>209</v>
      </c>
      <c r="U27" s="10" t="s">
        <v>245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237</v>
      </c>
      <c r="F29" s="4" t="s">
        <v>310</v>
      </c>
      <c r="G29" s="4" t="s">
        <v>310</v>
      </c>
      <c r="H29" s="4" t="s">
        <v>308</v>
      </c>
      <c r="I29" s="10" t="s">
        <v>237</v>
      </c>
      <c r="J29" s="9" t="s">
        <v>237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238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237</v>
      </c>
    </row>
    <row r="30" spans="1:21" x14ac:dyDescent="0.25">
      <c r="A30" s="4"/>
      <c r="B30" s="9" t="s">
        <v>301</v>
      </c>
      <c r="C30" s="9" t="s">
        <v>300</v>
      </c>
      <c r="D30" s="10" t="s">
        <v>270</v>
      </c>
      <c r="E30" s="9" t="s">
        <v>244</v>
      </c>
      <c r="F30" s="4" t="s">
        <v>315</v>
      </c>
      <c r="G30" s="4" t="s">
        <v>246</v>
      </c>
      <c r="H30" s="4" t="s">
        <v>315</v>
      </c>
      <c r="I30" s="10" t="s">
        <v>245</v>
      </c>
      <c r="J30" s="9" t="s">
        <v>244</v>
      </c>
      <c r="K30" s="4" t="s">
        <v>315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315</v>
      </c>
      <c r="Q30" s="4" t="s">
        <v>245</v>
      </c>
      <c r="R30" s="10" t="s">
        <v>245</v>
      </c>
      <c r="S30" s="9" t="s">
        <v>245</v>
      </c>
      <c r="T30" s="4" t="s">
        <v>301</v>
      </c>
      <c r="U30" s="10" t="s">
        <v>316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37" priority="13">
      <formula>$B$18&gt;0</formula>
    </cfRule>
  </conditionalFormatting>
  <conditionalFormatting sqref="A22:U22">
    <cfRule type="expression" dxfId="336" priority="12">
      <formula>A22&lt;&gt;""</formula>
    </cfRule>
  </conditionalFormatting>
  <conditionalFormatting sqref="A25:U25">
    <cfRule type="expression" dxfId="335" priority="11">
      <formula>A25&lt;&gt;""</formula>
    </cfRule>
  </conditionalFormatting>
  <conditionalFormatting sqref="A28:U28">
    <cfRule type="expression" dxfId="334" priority="10">
      <formula>A28&lt;&gt;""</formula>
    </cfRule>
  </conditionalFormatting>
  <conditionalFormatting sqref="A31:U31">
    <cfRule type="expression" dxfId="333" priority="9">
      <formula>A31&lt;&gt;""</formula>
    </cfRule>
  </conditionalFormatting>
  <conditionalFormatting sqref="A34:U34">
    <cfRule type="expression" dxfId="332" priority="8">
      <formula>A34&lt;&gt;""</formula>
    </cfRule>
  </conditionalFormatting>
  <conditionalFormatting sqref="A37:U37">
    <cfRule type="expression" dxfId="331" priority="7">
      <formula>A37&lt;&gt;""</formula>
    </cfRule>
  </conditionalFormatting>
  <conditionalFormatting sqref="A40:U40">
    <cfRule type="expression" dxfId="330" priority="6">
      <formula>A40&lt;&gt;""</formula>
    </cfRule>
  </conditionalFormatting>
  <conditionalFormatting sqref="A43:U43">
    <cfRule type="expression" dxfId="329" priority="5">
      <formula>A43&lt;&gt;""</formula>
    </cfRule>
  </conditionalFormatting>
  <conditionalFormatting sqref="A46:U46">
    <cfRule type="expression" dxfId="328" priority="4">
      <formula>A46&lt;&gt;""</formula>
    </cfRule>
  </conditionalFormatting>
  <conditionalFormatting sqref="A49:U49">
    <cfRule type="expression" dxfId="327" priority="3">
      <formula>A49&lt;&gt;""</formula>
    </cfRule>
  </conditionalFormatting>
  <conditionalFormatting sqref="A52:U52">
    <cfRule type="expression" dxfId="326" priority="2">
      <formula>A52&lt;&gt;""</formula>
    </cfRule>
  </conditionalFormatting>
  <conditionalFormatting sqref="A55:U55">
    <cfRule type="expression" dxfId="3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1824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234</v>
      </c>
      <c r="C20" s="9" t="s">
        <v>307</v>
      </c>
      <c r="D20" s="10" t="s">
        <v>233</v>
      </c>
      <c r="E20" s="9" t="s">
        <v>233</v>
      </c>
      <c r="F20" s="4" t="s">
        <v>307</v>
      </c>
      <c r="G20" s="4" t="s">
        <v>309</v>
      </c>
      <c r="H20" s="4" t="s">
        <v>309</v>
      </c>
      <c r="I20" s="10" t="s">
        <v>239</v>
      </c>
      <c r="J20" s="9" t="s">
        <v>233</v>
      </c>
      <c r="K20" s="4" t="s">
        <v>307</v>
      </c>
      <c r="L20" s="4" t="s">
        <v>309</v>
      </c>
      <c r="M20" s="4" t="s">
        <v>235</v>
      </c>
      <c r="N20" s="4" t="s">
        <v>237</v>
      </c>
      <c r="O20" s="4" t="s">
        <v>237</v>
      </c>
      <c r="P20" s="4" t="s">
        <v>236</v>
      </c>
      <c r="Q20" s="4" t="s">
        <v>329</v>
      </c>
      <c r="R20" s="10" t="s">
        <v>307</v>
      </c>
      <c r="S20" s="9" t="s">
        <v>309</v>
      </c>
      <c r="T20" s="4" t="s">
        <v>234</v>
      </c>
      <c r="U20" s="10" t="s">
        <v>233</v>
      </c>
    </row>
    <row r="21" spans="1:21" x14ac:dyDescent="0.25">
      <c r="A21" s="4"/>
      <c r="B21" s="9" t="s">
        <v>376</v>
      </c>
      <c r="C21" s="9" t="s">
        <v>419</v>
      </c>
      <c r="D21" s="10" t="s">
        <v>757</v>
      </c>
      <c r="E21" s="9" t="s">
        <v>1017</v>
      </c>
      <c r="F21" s="4" t="s">
        <v>301</v>
      </c>
      <c r="G21" s="4" t="s">
        <v>207</v>
      </c>
      <c r="H21" s="4" t="s">
        <v>247</v>
      </c>
      <c r="I21" s="10" t="s">
        <v>270</v>
      </c>
      <c r="J21" s="9" t="s">
        <v>1017</v>
      </c>
      <c r="K21" s="4" t="s">
        <v>301</v>
      </c>
      <c r="L21" s="4" t="s">
        <v>207</v>
      </c>
      <c r="M21" s="4" t="s">
        <v>246</v>
      </c>
      <c r="N21" s="4" t="s">
        <v>245</v>
      </c>
      <c r="O21" s="4" t="s">
        <v>245</v>
      </c>
      <c r="P21" s="4" t="s">
        <v>246</v>
      </c>
      <c r="Q21" s="4" t="s">
        <v>246</v>
      </c>
      <c r="R21" s="10" t="s">
        <v>247</v>
      </c>
      <c r="S21" s="9" t="s">
        <v>247</v>
      </c>
      <c r="T21" s="4" t="s">
        <v>317</v>
      </c>
      <c r="U21" s="10" t="s">
        <v>314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519</v>
      </c>
      <c r="C23" s="9" t="s">
        <v>517</v>
      </c>
      <c r="D23" s="10" t="s">
        <v>515</v>
      </c>
      <c r="E23" s="9" t="s">
        <v>515</v>
      </c>
      <c r="F23" s="4" t="s">
        <v>517</v>
      </c>
      <c r="G23" s="4" t="s">
        <v>518</v>
      </c>
      <c r="H23" s="4" t="s">
        <v>520</v>
      </c>
      <c r="I23" s="10" t="s">
        <v>516</v>
      </c>
      <c r="J23" s="9" t="s">
        <v>515</v>
      </c>
      <c r="K23" s="4" t="s">
        <v>517</v>
      </c>
      <c r="L23" s="4" t="s">
        <v>518</v>
      </c>
      <c r="M23" s="4" t="s">
        <v>520</v>
      </c>
      <c r="N23" s="4" t="s">
        <v>516</v>
      </c>
      <c r="O23" s="4" t="s">
        <v>663</v>
      </c>
      <c r="P23" s="4" t="s">
        <v>523</v>
      </c>
      <c r="Q23" s="4" t="s">
        <v>444</v>
      </c>
      <c r="R23" s="10" t="s">
        <v>522</v>
      </c>
      <c r="S23" s="9" t="s">
        <v>515</v>
      </c>
      <c r="T23" s="4" t="s">
        <v>519</v>
      </c>
      <c r="U23" s="10" t="s">
        <v>516</v>
      </c>
    </row>
    <row r="24" spans="1:21" x14ac:dyDescent="0.25">
      <c r="A24" s="4"/>
      <c r="B24" s="9" t="s">
        <v>1825</v>
      </c>
      <c r="C24" s="9" t="s">
        <v>1474</v>
      </c>
      <c r="D24" s="10" t="s">
        <v>1058</v>
      </c>
      <c r="E24" s="9" t="s">
        <v>1765</v>
      </c>
      <c r="F24" s="4" t="s">
        <v>682</v>
      </c>
      <c r="G24" s="4" t="s">
        <v>203</v>
      </c>
      <c r="H24" s="4" t="s">
        <v>211</v>
      </c>
      <c r="I24" s="10" t="s">
        <v>529</v>
      </c>
      <c r="J24" s="9" t="s">
        <v>1765</v>
      </c>
      <c r="K24" s="4" t="s">
        <v>682</v>
      </c>
      <c r="L24" s="4" t="s">
        <v>203</v>
      </c>
      <c r="M24" s="4" t="s">
        <v>301</v>
      </c>
      <c r="N24" s="4" t="s">
        <v>223</v>
      </c>
      <c r="O24" s="4" t="s">
        <v>225</v>
      </c>
      <c r="P24" s="4" t="s">
        <v>399</v>
      </c>
      <c r="Q24" s="4" t="s">
        <v>300</v>
      </c>
      <c r="R24" s="10" t="s">
        <v>312</v>
      </c>
      <c r="S24" s="9" t="s">
        <v>589</v>
      </c>
      <c r="T24" s="4" t="s">
        <v>1826</v>
      </c>
      <c r="U24" s="10" t="s">
        <v>531</v>
      </c>
    </row>
    <row r="25" spans="1:21" x14ac:dyDescent="0.25">
      <c r="A25" s="4"/>
      <c r="B25" s="9" t="s">
        <v>1827</v>
      </c>
      <c r="C25" s="9" t="s">
        <v>159</v>
      </c>
      <c r="D25" s="10" t="s">
        <v>158</v>
      </c>
      <c r="E25" s="9" t="s">
        <v>162</v>
      </c>
      <c r="F25" s="4" t="s">
        <v>250</v>
      </c>
      <c r="G25" s="4" t="s">
        <v>160</v>
      </c>
      <c r="H25" s="4" t="s">
        <v>250</v>
      </c>
      <c r="I25" s="10" t="s">
        <v>250</v>
      </c>
      <c r="J25" s="9" t="s">
        <v>1252</v>
      </c>
      <c r="K25" s="4" t="s">
        <v>170</v>
      </c>
      <c r="L25" s="4" t="s">
        <v>1147</v>
      </c>
      <c r="M25" s="4" t="s">
        <v>250</v>
      </c>
      <c r="N25" s="4" t="s">
        <v>250</v>
      </c>
      <c r="O25" s="4" t="s">
        <v>723</v>
      </c>
      <c r="P25" s="4" t="s">
        <v>170</v>
      </c>
      <c r="Q25" s="4" t="s">
        <v>250</v>
      </c>
      <c r="R25" s="10" t="s">
        <v>1252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309</v>
      </c>
      <c r="C26" s="9" t="s">
        <v>308</v>
      </c>
      <c r="D26" s="10" t="s">
        <v>309</v>
      </c>
      <c r="E26" s="9" t="s">
        <v>308</v>
      </c>
      <c r="F26" s="4" t="s">
        <v>309</v>
      </c>
      <c r="G26" s="4" t="s">
        <v>473</v>
      </c>
      <c r="H26" s="4" t="s">
        <v>233</v>
      </c>
      <c r="I26" s="10" t="s">
        <v>308</v>
      </c>
      <c r="J26" s="9" t="s">
        <v>308</v>
      </c>
      <c r="K26" s="4" t="s">
        <v>309</v>
      </c>
      <c r="L26" s="4" t="s">
        <v>473</v>
      </c>
      <c r="M26" s="4" t="s">
        <v>237</v>
      </c>
      <c r="N26" s="4" t="s">
        <v>325</v>
      </c>
      <c r="O26" s="4" t="s">
        <v>237</v>
      </c>
      <c r="P26" s="4" t="s">
        <v>237</v>
      </c>
      <c r="Q26" s="4" t="s">
        <v>237</v>
      </c>
      <c r="R26" s="10" t="s">
        <v>239</v>
      </c>
      <c r="S26" s="9" t="s">
        <v>236</v>
      </c>
      <c r="T26" s="4" t="s">
        <v>308</v>
      </c>
      <c r="U26" s="10" t="s">
        <v>309</v>
      </c>
    </row>
    <row r="27" spans="1:21" x14ac:dyDescent="0.25">
      <c r="A27" s="4"/>
      <c r="B27" s="9" t="s">
        <v>800</v>
      </c>
      <c r="C27" s="9" t="s">
        <v>408</v>
      </c>
      <c r="D27" s="10" t="s">
        <v>302</v>
      </c>
      <c r="E27" s="9" t="s">
        <v>243</v>
      </c>
      <c r="F27" s="4" t="s">
        <v>210</v>
      </c>
      <c r="G27" s="4" t="s">
        <v>223</v>
      </c>
      <c r="H27" s="4" t="s">
        <v>227</v>
      </c>
      <c r="I27" s="10" t="s">
        <v>316</v>
      </c>
      <c r="J27" s="9" t="s">
        <v>243</v>
      </c>
      <c r="K27" s="4" t="s">
        <v>210</v>
      </c>
      <c r="L27" s="4" t="s">
        <v>223</v>
      </c>
      <c r="M27" s="4" t="s">
        <v>245</v>
      </c>
      <c r="N27" s="4" t="s">
        <v>246</v>
      </c>
      <c r="O27" s="4" t="s">
        <v>245</v>
      </c>
      <c r="P27" s="4" t="s">
        <v>245</v>
      </c>
      <c r="Q27" s="4" t="s">
        <v>245</v>
      </c>
      <c r="R27" s="10" t="s">
        <v>210</v>
      </c>
      <c r="S27" s="9" t="s">
        <v>301</v>
      </c>
      <c r="T27" s="4" t="s">
        <v>379</v>
      </c>
      <c r="U27" s="10" t="s">
        <v>209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308</v>
      </c>
      <c r="I29" s="10" t="s">
        <v>310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238</v>
      </c>
      <c r="Q29" s="4" t="s">
        <v>237</v>
      </c>
      <c r="R29" s="10" t="s">
        <v>310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300</v>
      </c>
      <c r="C30" s="9" t="s">
        <v>247</v>
      </c>
      <c r="D30" s="10" t="s">
        <v>315</v>
      </c>
      <c r="E30" s="9" t="s">
        <v>247</v>
      </c>
      <c r="F30" s="4" t="s">
        <v>321</v>
      </c>
      <c r="G30" s="4" t="s">
        <v>245</v>
      </c>
      <c r="H30" s="4" t="s">
        <v>315</v>
      </c>
      <c r="I30" s="10" t="s">
        <v>316</v>
      </c>
      <c r="J30" s="9" t="s">
        <v>247</v>
      </c>
      <c r="K30" s="4" t="s">
        <v>321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315</v>
      </c>
      <c r="Q30" s="4" t="s">
        <v>245</v>
      </c>
      <c r="R30" s="10" t="s">
        <v>316</v>
      </c>
      <c r="S30" s="9" t="s">
        <v>245</v>
      </c>
      <c r="T30" s="4" t="s">
        <v>270</v>
      </c>
      <c r="U30" s="10" t="s">
        <v>316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24" priority="13">
      <formula>$B$18&gt;0</formula>
    </cfRule>
  </conditionalFormatting>
  <conditionalFormatting sqref="A22:U22">
    <cfRule type="expression" dxfId="323" priority="12">
      <formula>A22&lt;&gt;""</formula>
    </cfRule>
  </conditionalFormatting>
  <conditionalFormatting sqref="A25:U25">
    <cfRule type="expression" dxfId="322" priority="11">
      <formula>A25&lt;&gt;""</formula>
    </cfRule>
  </conditionalFormatting>
  <conditionalFormatting sqref="A28:U28">
    <cfRule type="expression" dxfId="321" priority="10">
      <formula>A28&lt;&gt;""</formula>
    </cfRule>
  </conditionalFormatting>
  <conditionalFormatting sqref="A31:U31">
    <cfRule type="expression" dxfId="320" priority="9">
      <formula>A31&lt;&gt;""</formula>
    </cfRule>
  </conditionalFormatting>
  <conditionalFormatting sqref="A34:U34">
    <cfRule type="expression" dxfId="319" priority="8">
      <formula>A34&lt;&gt;""</formula>
    </cfRule>
  </conditionalFormatting>
  <conditionalFormatting sqref="A37:U37">
    <cfRule type="expression" dxfId="318" priority="7">
      <formula>A37&lt;&gt;""</formula>
    </cfRule>
  </conditionalFormatting>
  <conditionalFormatting sqref="A40:U40">
    <cfRule type="expression" dxfId="317" priority="6">
      <formula>A40&lt;&gt;""</formula>
    </cfRule>
  </conditionalFormatting>
  <conditionalFormatting sqref="A43:U43">
    <cfRule type="expression" dxfId="316" priority="5">
      <formula>A43&lt;&gt;""</formula>
    </cfRule>
  </conditionalFormatting>
  <conditionalFormatting sqref="A46:U46">
    <cfRule type="expression" dxfId="315" priority="4">
      <formula>A46&lt;&gt;""</formula>
    </cfRule>
  </conditionalFormatting>
  <conditionalFormatting sqref="A49:U49">
    <cfRule type="expression" dxfId="314" priority="3">
      <formula>A49&lt;&gt;""</formula>
    </cfRule>
  </conditionalFormatting>
  <conditionalFormatting sqref="A52:U52">
    <cfRule type="expression" dxfId="313" priority="2">
      <formula>A52&lt;&gt;""</formula>
    </cfRule>
  </conditionalFormatting>
  <conditionalFormatting sqref="A55:U55">
    <cfRule type="expression" dxfId="3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1828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291</v>
      </c>
      <c r="C20" s="9" t="s">
        <v>402</v>
      </c>
      <c r="D20" s="10" t="s">
        <v>497</v>
      </c>
      <c r="E20" s="9" t="s">
        <v>285</v>
      </c>
      <c r="F20" s="4" t="s">
        <v>284</v>
      </c>
      <c r="G20" s="4" t="s">
        <v>402</v>
      </c>
      <c r="H20" s="4" t="s">
        <v>338</v>
      </c>
      <c r="I20" s="10" t="s">
        <v>338</v>
      </c>
      <c r="J20" s="9" t="s">
        <v>285</v>
      </c>
      <c r="K20" s="4" t="s">
        <v>284</v>
      </c>
      <c r="L20" s="4" t="s">
        <v>402</v>
      </c>
      <c r="M20" s="4" t="s">
        <v>289</v>
      </c>
      <c r="N20" s="4" t="s">
        <v>289</v>
      </c>
      <c r="O20" s="4" t="s">
        <v>358</v>
      </c>
      <c r="P20" s="4" t="s">
        <v>356</v>
      </c>
      <c r="Q20" s="4" t="s">
        <v>283</v>
      </c>
      <c r="R20" s="10" t="s">
        <v>282</v>
      </c>
      <c r="S20" s="9" t="s">
        <v>354</v>
      </c>
      <c r="T20" s="4" t="s">
        <v>285</v>
      </c>
      <c r="U20" s="10" t="s">
        <v>285</v>
      </c>
    </row>
    <row r="21" spans="1:21" x14ac:dyDescent="0.25">
      <c r="A21" s="4"/>
      <c r="B21" s="9" t="s">
        <v>1244</v>
      </c>
      <c r="C21" s="9" t="s">
        <v>634</v>
      </c>
      <c r="D21" s="10" t="s">
        <v>1829</v>
      </c>
      <c r="E21" s="9" t="s">
        <v>968</v>
      </c>
      <c r="F21" s="4" t="s">
        <v>313</v>
      </c>
      <c r="G21" s="4" t="s">
        <v>959</v>
      </c>
      <c r="H21" s="4" t="s">
        <v>274</v>
      </c>
      <c r="I21" s="10" t="s">
        <v>409</v>
      </c>
      <c r="J21" s="9" t="s">
        <v>968</v>
      </c>
      <c r="K21" s="4" t="s">
        <v>313</v>
      </c>
      <c r="L21" s="4" t="s">
        <v>959</v>
      </c>
      <c r="M21" s="4" t="s">
        <v>315</v>
      </c>
      <c r="N21" s="4" t="s">
        <v>315</v>
      </c>
      <c r="O21" s="4" t="s">
        <v>227</v>
      </c>
      <c r="P21" s="4" t="s">
        <v>227</v>
      </c>
      <c r="Q21" s="4" t="s">
        <v>315</v>
      </c>
      <c r="R21" s="10" t="s">
        <v>379</v>
      </c>
      <c r="S21" s="9" t="s">
        <v>318</v>
      </c>
      <c r="T21" s="4" t="s">
        <v>1830</v>
      </c>
      <c r="U21" s="10" t="s">
        <v>395</v>
      </c>
    </row>
    <row r="22" spans="1:21" x14ac:dyDescent="0.25">
      <c r="A22" s="4"/>
      <c r="B22" s="9" t="s">
        <v>250</v>
      </c>
      <c r="C22" s="9" t="s">
        <v>159</v>
      </c>
      <c r="D22" s="10" t="s">
        <v>158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544</v>
      </c>
      <c r="C23" s="9" t="s">
        <v>441</v>
      </c>
      <c r="D23" s="10" t="s">
        <v>480</v>
      </c>
      <c r="E23" s="9" t="s">
        <v>439</v>
      </c>
      <c r="F23" s="4" t="s">
        <v>442</v>
      </c>
      <c r="G23" s="4" t="s">
        <v>545</v>
      </c>
      <c r="H23" s="4" t="s">
        <v>544</v>
      </c>
      <c r="I23" s="10" t="s">
        <v>257</v>
      </c>
      <c r="J23" s="9" t="s">
        <v>439</v>
      </c>
      <c r="K23" s="4" t="s">
        <v>442</v>
      </c>
      <c r="L23" s="4" t="s">
        <v>545</v>
      </c>
      <c r="M23" s="4" t="s">
        <v>523</v>
      </c>
      <c r="N23" s="4" t="s">
        <v>523</v>
      </c>
      <c r="O23" s="4" t="s">
        <v>546</v>
      </c>
      <c r="P23" s="4" t="s">
        <v>476</v>
      </c>
      <c r="Q23" s="4" t="s">
        <v>848</v>
      </c>
      <c r="R23" s="10" t="s">
        <v>548</v>
      </c>
      <c r="S23" s="9" t="s">
        <v>546</v>
      </c>
      <c r="T23" s="4" t="s">
        <v>439</v>
      </c>
      <c r="U23" s="10" t="s">
        <v>439</v>
      </c>
    </row>
    <row r="24" spans="1:21" x14ac:dyDescent="0.25">
      <c r="A24" s="4"/>
      <c r="B24" s="9" t="s">
        <v>1831</v>
      </c>
      <c r="C24" s="9" t="s">
        <v>1309</v>
      </c>
      <c r="D24" s="10" t="s">
        <v>1152</v>
      </c>
      <c r="E24" s="9" t="s">
        <v>1832</v>
      </c>
      <c r="F24" s="4" t="s">
        <v>229</v>
      </c>
      <c r="G24" s="4" t="s">
        <v>987</v>
      </c>
      <c r="H24" s="4" t="s">
        <v>555</v>
      </c>
      <c r="I24" s="10" t="s">
        <v>298</v>
      </c>
      <c r="J24" s="9" t="s">
        <v>1832</v>
      </c>
      <c r="K24" s="4" t="s">
        <v>229</v>
      </c>
      <c r="L24" s="4" t="s">
        <v>987</v>
      </c>
      <c r="M24" s="4" t="s">
        <v>271</v>
      </c>
      <c r="N24" s="4" t="s">
        <v>301</v>
      </c>
      <c r="O24" s="4" t="s">
        <v>299</v>
      </c>
      <c r="P24" s="4" t="s">
        <v>301</v>
      </c>
      <c r="Q24" s="4" t="s">
        <v>244</v>
      </c>
      <c r="R24" s="10" t="s">
        <v>537</v>
      </c>
      <c r="S24" s="9" t="s">
        <v>767</v>
      </c>
      <c r="T24" s="4" t="s">
        <v>1833</v>
      </c>
      <c r="U24" s="10" t="s">
        <v>804</v>
      </c>
    </row>
    <row r="25" spans="1:21" x14ac:dyDescent="0.25">
      <c r="A25" s="4"/>
      <c r="B25" s="9" t="s">
        <v>1834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1217</v>
      </c>
      <c r="K25" s="4" t="s">
        <v>1217</v>
      </c>
      <c r="L25" s="4" t="s">
        <v>250</v>
      </c>
      <c r="M25" s="4" t="s">
        <v>735</v>
      </c>
      <c r="N25" s="4" t="s">
        <v>735</v>
      </c>
      <c r="O25" s="4" t="s">
        <v>250</v>
      </c>
      <c r="P25" s="4" t="s">
        <v>250</v>
      </c>
      <c r="Q25" s="4" t="s">
        <v>250</v>
      </c>
      <c r="R25" s="10" t="s">
        <v>1217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308</v>
      </c>
      <c r="C26" s="9" t="s">
        <v>308</v>
      </c>
      <c r="D26" s="10" t="s">
        <v>308</v>
      </c>
      <c r="E26" s="9" t="s">
        <v>308</v>
      </c>
      <c r="F26" s="4" t="s">
        <v>310</v>
      </c>
      <c r="G26" s="4" t="s">
        <v>473</v>
      </c>
      <c r="H26" s="4" t="s">
        <v>308</v>
      </c>
      <c r="I26" s="10" t="s">
        <v>308</v>
      </c>
      <c r="J26" s="9" t="s">
        <v>308</v>
      </c>
      <c r="K26" s="4" t="s">
        <v>310</v>
      </c>
      <c r="L26" s="4" t="s">
        <v>473</v>
      </c>
      <c r="M26" s="4" t="s">
        <v>237</v>
      </c>
      <c r="N26" s="4" t="s">
        <v>237</v>
      </c>
      <c r="O26" s="4" t="s">
        <v>234</v>
      </c>
      <c r="P26" s="4" t="s">
        <v>237</v>
      </c>
      <c r="Q26" s="4" t="s">
        <v>237</v>
      </c>
      <c r="R26" s="10" t="s">
        <v>310</v>
      </c>
      <c r="S26" s="9" t="s">
        <v>307</v>
      </c>
      <c r="T26" s="4" t="s">
        <v>308</v>
      </c>
      <c r="U26" s="10" t="s">
        <v>310</v>
      </c>
    </row>
    <row r="27" spans="1:21" x14ac:dyDescent="0.25">
      <c r="A27" s="4"/>
      <c r="B27" s="9" t="s">
        <v>538</v>
      </c>
      <c r="C27" s="9" t="s">
        <v>409</v>
      </c>
      <c r="D27" s="10" t="s">
        <v>399</v>
      </c>
      <c r="E27" s="9" t="s">
        <v>427</v>
      </c>
      <c r="F27" s="4" t="s">
        <v>246</v>
      </c>
      <c r="G27" s="4" t="s">
        <v>209</v>
      </c>
      <c r="H27" s="4" t="s">
        <v>246</v>
      </c>
      <c r="I27" s="10" t="s">
        <v>316</v>
      </c>
      <c r="J27" s="9" t="s">
        <v>427</v>
      </c>
      <c r="K27" s="4" t="s">
        <v>246</v>
      </c>
      <c r="L27" s="4" t="s">
        <v>209</v>
      </c>
      <c r="M27" s="4" t="s">
        <v>245</v>
      </c>
      <c r="N27" s="4" t="s">
        <v>245</v>
      </c>
      <c r="O27" s="4" t="s">
        <v>246</v>
      </c>
      <c r="P27" s="4" t="s">
        <v>245</v>
      </c>
      <c r="Q27" s="4" t="s">
        <v>245</v>
      </c>
      <c r="R27" s="10" t="s">
        <v>316</v>
      </c>
      <c r="S27" s="9" t="s">
        <v>210</v>
      </c>
      <c r="T27" s="4" t="s">
        <v>452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308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238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247</v>
      </c>
      <c r="C30" s="9" t="s">
        <v>315</v>
      </c>
      <c r="D30" s="10" t="s">
        <v>321</v>
      </c>
      <c r="E30" s="9" t="s">
        <v>316</v>
      </c>
      <c r="F30" s="4" t="s">
        <v>245</v>
      </c>
      <c r="G30" s="4" t="s">
        <v>245</v>
      </c>
      <c r="H30" s="4" t="s">
        <v>315</v>
      </c>
      <c r="I30" s="10" t="s">
        <v>245</v>
      </c>
      <c r="J30" s="9" t="s">
        <v>316</v>
      </c>
      <c r="K30" s="4" t="s">
        <v>245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315</v>
      </c>
      <c r="Q30" s="4" t="s">
        <v>245</v>
      </c>
      <c r="R30" s="10" t="s">
        <v>245</v>
      </c>
      <c r="S30" s="9" t="s">
        <v>245</v>
      </c>
      <c r="T30" s="4" t="s">
        <v>315</v>
      </c>
      <c r="U30" s="10" t="s">
        <v>316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245</v>
      </c>
      <c r="D33" s="10" t="s">
        <v>316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11" priority="13">
      <formula>$B$18&gt;0</formula>
    </cfRule>
  </conditionalFormatting>
  <conditionalFormatting sqref="A22:U22">
    <cfRule type="expression" dxfId="310" priority="12">
      <formula>A22&lt;&gt;""</formula>
    </cfRule>
  </conditionalFormatting>
  <conditionalFormatting sqref="A25:U25">
    <cfRule type="expression" dxfId="309" priority="11">
      <formula>A25&lt;&gt;""</formula>
    </cfRule>
  </conditionalFormatting>
  <conditionalFormatting sqref="A28:U28">
    <cfRule type="expression" dxfId="308" priority="10">
      <formula>A28&lt;&gt;""</formula>
    </cfRule>
  </conditionalFormatting>
  <conditionalFormatting sqref="A31:U31">
    <cfRule type="expression" dxfId="307" priority="9">
      <formula>A31&lt;&gt;""</formula>
    </cfRule>
  </conditionalFormatting>
  <conditionalFormatting sqref="A34:U34">
    <cfRule type="expression" dxfId="306" priority="8">
      <formula>A34&lt;&gt;""</formula>
    </cfRule>
  </conditionalFormatting>
  <conditionalFormatting sqref="A37:U37">
    <cfRule type="expression" dxfId="305" priority="7">
      <formula>A37&lt;&gt;""</formula>
    </cfRule>
  </conditionalFormatting>
  <conditionalFormatting sqref="A40:U40">
    <cfRule type="expression" dxfId="304" priority="6">
      <formula>A40&lt;&gt;""</formula>
    </cfRule>
  </conditionalFormatting>
  <conditionalFormatting sqref="A43:U43">
    <cfRule type="expression" dxfId="303" priority="5">
      <formula>A43&lt;&gt;""</formula>
    </cfRule>
  </conditionalFormatting>
  <conditionalFormatting sqref="A46:U46">
    <cfRule type="expression" dxfId="302" priority="4">
      <formula>A46&lt;&gt;""</formula>
    </cfRule>
  </conditionalFormatting>
  <conditionalFormatting sqref="A49:U49">
    <cfRule type="expression" dxfId="301" priority="3">
      <formula>A49&lt;&gt;""</formula>
    </cfRule>
  </conditionalFormatting>
  <conditionalFormatting sqref="A52:U52">
    <cfRule type="expression" dxfId="300" priority="2">
      <formula>A52&lt;&gt;""</formula>
    </cfRule>
  </conditionalFormatting>
  <conditionalFormatting sqref="A55:U55">
    <cfRule type="expression" dxfId="2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1835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310</v>
      </c>
      <c r="C20" s="9" t="s">
        <v>310</v>
      </c>
      <c r="D20" s="10" t="s">
        <v>310</v>
      </c>
      <c r="E20" s="9" t="s">
        <v>310</v>
      </c>
      <c r="F20" s="4" t="s">
        <v>310</v>
      </c>
      <c r="G20" s="4" t="s">
        <v>310</v>
      </c>
      <c r="H20" s="4" t="s">
        <v>309</v>
      </c>
      <c r="I20" s="10" t="s">
        <v>310</v>
      </c>
      <c r="J20" s="9" t="s">
        <v>310</v>
      </c>
      <c r="K20" s="4" t="s">
        <v>310</v>
      </c>
      <c r="L20" s="4" t="s">
        <v>310</v>
      </c>
      <c r="M20" s="4" t="s">
        <v>237</v>
      </c>
      <c r="N20" s="4" t="s">
        <v>237</v>
      </c>
      <c r="O20" s="4" t="s">
        <v>234</v>
      </c>
      <c r="P20" s="4" t="s">
        <v>233</v>
      </c>
      <c r="Q20" s="4" t="s">
        <v>237</v>
      </c>
      <c r="R20" s="10" t="s">
        <v>237</v>
      </c>
      <c r="S20" s="9" t="s">
        <v>237</v>
      </c>
      <c r="T20" s="4" t="s">
        <v>310</v>
      </c>
      <c r="U20" s="10" t="s">
        <v>237</v>
      </c>
    </row>
    <row r="21" spans="1:21" x14ac:dyDescent="0.25">
      <c r="A21" s="4"/>
      <c r="B21" s="9" t="s">
        <v>409</v>
      </c>
      <c r="C21" s="9" t="s">
        <v>301</v>
      </c>
      <c r="D21" s="10" t="s">
        <v>207</v>
      </c>
      <c r="E21" s="9" t="s">
        <v>227</v>
      </c>
      <c r="F21" s="4" t="s">
        <v>247</v>
      </c>
      <c r="G21" s="4" t="s">
        <v>244</v>
      </c>
      <c r="H21" s="4" t="s">
        <v>247</v>
      </c>
      <c r="I21" s="10" t="s">
        <v>321</v>
      </c>
      <c r="J21" s="9" t="s">
        <v>227</v>
      </c>
      <c r="K21" s="4" t="s">
        <v>247</v>
      </c>
      <c r="L21" s="4" t="s">
        <v>244</v>
      </c>
      <c r="M21" s="4" t="s">
        <v>245</v>
      </c>
      <c r="N21" s="4" t="s">
        <v>245</v>
      </c>
      <c r="O21" s="4" t="s">
        <v>315</v>
      </c>
      <c r="P21" s="4" t="s">
        <v>246</v>
      </c>
      <c r="Q21" s="4" t="s">
        <v>245</v>
      </c>
      <c r="R21" s="10" t="s">
        <v>321</v>
      </c>
      <c r="S21" s="9" t="s">
        <v>321</v>
      </c>
      <c r="T21" s="4" t="s">
        <v>427</v>
      </c>
      <c r="U21" s="10" t="s">
        <v>316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604</v>
      </c>
      <c r="C23" s="9" t="s">
        <v>604</v>
      </c>
      <c r="D23" s="10" t="s">
        <v>1444</v>
      </c>
      <c r="E23" s="9" t="s">
        <v>1444</v>
      </c>
      <c r="F23" s="4" t="s">
        <v>604</v>
      </c>
      <c r="G23" s="4" t="s">
        <v>604</v>
      </c>
      <c r="H23" s="4" t="s">
        <v>815</v>
      </c>
      <c r="I23" s="10" t="s">
        <v>815</v>
      </c>
      <c r="J23" s="9" t="s">
        <v>1444</v>
      </c>
      <c r="K23" s="4" t="s">
        <v>604</v>
      </c>
      <c r="L23" s="4" t="s">
        <v>604</v>
      </c>
      <c r="M23" s="4" t="s">
        <v>518</v>
      </c>
      <c r="N23" s="4" t="s">
        <v>663</v>
      </c>
      <c r="O23" s="4" t="s">
        <v>521</v>
      </c>
      <c r="P23" s="4" t="s">
        <v>603</v>
      </c>
      <c r="Q23" s="4" t="s">
        <v>663</v>
      </c>
      <c r="R23" s="10" t="s">
        <v>604</v>
      </c>
      <c r="S23" s="9" t="s">
        <v>604</v>
      </c>
      <c r="T23" s="4" t="s">
        <v>604</v>
      </c>
      <c r="U23" s="10" t="s">
        <v>1444</v>
      </c>
    </row>
    <row r="24" spans="1:21" x14ac:dyDescent="0.25">
      <c r="A24" s="4"/>
      <c r="B24" s="9" t="s">
        <v>1836</v>
      </c>
      <c r="C24" s="9" t="s">
        <v>1464</v>
      </c>
      <c r="D24" s="10" t="s">
        <v>973</v>
      </c>
      <c r="E24" s="9" t="s">
        <v>1837</v>
      </c>
      <c r="F24" s="4" t="s">
        <v>417</v>
      </c>
      <c r="G24" s="4" t="s">
        <v>1838</v>
      </c>
      <c r="H24" s="4" t="s">
        <v>266</v>
      </c>
      <c r="I24" s="10" t="s">
        <v>800</v>
      </c>
      <c r="J24" s="9" t="s">
        <v>1837</v>
      </c>
      <c r="K24" s="4" t="s">
        <v>417</v>
      </c>
      <c r="L24" s="4" t="s">
        <v>1838</v>
      </c>
      <c r="M24" s="4" t="s">
        <v>301</v>
      </c>
      <c r="N24" s="4" t="s">
        <v>224</v>
      </c>
      <c r="O24" s="4" t="s">
        <v>349</v>
      </c>
      <c r="P24" s="4" t="s">
        <v>399</v>
      </c>
      <c r="Q24" s="4" t="s">
        <v>227</v>
      </c>
      <c r="R24" s="10" t="s">
        <v>1223</v>
      </c>
      <c r="S24" s="9" t="s">
        <v>1199</v>
      </c>
      <c r="T24" s="4" t="s">
        <v>1839</v>
      </c>
      <c r="U24" s="10" t="s">
        <v>858</v>
      </c>
    </row>
    <row r="25" spans="1:21" x14ac:dyDescent="0.25">
      <c r="A25" s="4"/>
      <c r="B25" s="9" t="s">
        <v>1840</v>
      </c>
      <c r="C25" s="9" t="s">
        <v>250</v>
      </c>
      <c r="D25" s="10" t="s">
        <v>250</v>
      </c>
      <c r="E25" s="9" t="s">
        <v>163</v>
      </c>
      <c r="F25" s="4" t="s">
        <v>250</v>
      </c>
      <c r="G25" s="4" t="s">
        <v>250</v>
      </c>
      <c r="H25" s="4" t="s">
        <v>160</v>
      </c>
      <c r="I25" s="10" t="s">
        <v>250</v>
      </c>
      <c r="J25" s="9" t="s">
        <v>1841</v>
      </c>
      <c r="K25" s="4" t="s">
        <v>1841</v>
      </c>
      <c r="L25" s="4" t="s">
        <v>1841</v>
      </c>
      <c r="M25" s="4" t="s">
        <v>250</v>
      </c>
      <c r="N25" s="4" t="s">
        <v>879</v>
      </c>
      <c r="O25" s="4" t="s">
        <v>250</v>
      </c>
      <c r="P25" s="4" t="s">
        <v>831</v>
      </c>
      <c r="Q25" s="4" t="s">
        <v>879</v>
      </c>
      <c r="R25" s="10" t="s">
        <v>171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391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473</v>
      </c>
      <c r="J26" s="9" t="s">
        <v>237</v>
      </c>
      <c r="K26" s="4" t="s">
        <v>237</v>
      </c>
      <c r="L26" s="4" t="s">
        <v>237</v>
      </c>
      <c r="M26" s="4" t="s">
        <v>233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308</v>
      </c>
      <c r="S26" s="9" t="s">
        <v>308</v>
      </c>
      <c r="T26" s="4" t="s">
        <v>237</v>
      </c>
      <c r="U26" s="10" t="s">
        <v>237</v>
      </c>
    </row>
    <row r="27" spans="1:21" x14ac:dyDescent="0.25">
      <c r="A27" s="4"/>
      <c r="B27" s="9" t="s">
        <v>210</v>
      </c>
      <c r="C27" s="9" t="s">
        <v>244</v>
      </c>
      <c r="D27" s="10" t="s">
        <v>315</v>
      </c>
      <c r="E27" s="9" t="s">
        <v>247</v>
      </c>
      <c r="F27" s="4" t="s">
        <v>321</v>
      </c>
      <c r="G27" s="4" t="s">
        <v>316</v>
      </c>
      <c r="H27" s="4" t="s">
        <v>245</v>
      </c>
      <c r="I27" s="10" t="s">
        <v>315</v>
      </c>
      <c r="J27" s="9" t="s">
        <v>247</v>
      </c>
      <c r="K27" s="4" t="s">
        <v>321</v>
      </c>
      <c r="L27" s="4" t="s">
        <v>316</v>
      </c>
      <c r="M27" s="4" t="s">
        <v>316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246</v>
      </c>
      <c r="S27" s="9" t="s">
        <v>315</v>
      </c>
      <c r="T27" s="4" t="s">
        <v>247</v>
      </c>
      <c r="U27" s="10" t="s">
        <v>246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308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238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247</v>
      </c>
      <c r="C30" s="9" t="s">
        <v>315</v>
      </c>
      <c r="D30" s="10" t="s">
        <v>316</v>
      </c>
      <c r="E30" s="9" t="s">
        <v>321</v>
      </c>
      <c r="F30" s="4" t="s">
        <v>245</v>
      </c>
      <c r="G30" s="4" t="s">
        <v>316</v>
      </c>
      <c r="H30" s="4" t="s">
        <v>315</v>
      </c>
      <c r="I30" s="10" t="s">
        <v>245</v>
      </c>
      <c r="J30" s="9" t="s">
        <v>321</v>
      </c>
      <c r="K30" s="4" t="s">
        <v>245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315</v>
      </c>
      <c r="Q30" s="4" t="s">
        <v>245</v>
      </c>
      <c r="R30" s="10" t="s">
        <v>245</v>
      </c>
      <c r="S30" s="9" t="s">
        <v>245</v>
      </c>
      <c r="T30" s="4" t="s">
        <v>247</v>
      </c>
      <c r="U30" s="10" t="s">
        <v>321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245</v>
      </c>
      <c r="D33" s="10" t="s">
        <v>321</v>
      </c>
      <c r="E33" s="9" t="s">
        <v>245</v>
      </c>
      <c r="F33" s="4" t="s">
        <v>321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321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98" priority="13">
      <formula>$B$18&gt;0</formula>
    </cfRule>
  </conditionalFormatting>
  <conditionalFormatting sqref="A22:U22">
    <cfRule type="expression" dxfId="297" priority="12">
      <formula>A22&lt;&gt;""</formula>
    </cfRule>
  </conditionalFormatting>
  <conditionalFormatting sqref="A25:U25">
    <cfRule type="expression" dxfId="296" priority="11">
      <formula>A25&lt;&gt;""</formula>
    </cfRule>
  </conditionalFormatting>
  <conditionalFormatting sqref="A28:U28">
    <cfRule type="expression" dxfId="295" priority="10">
      <formula>A28&lt;&gt;""</formula>
    </cfRule>
  </conditionalFormatting>
  <conditionalFormatting sqref="A31:U31">
    <cfRule type="expression" dxfId="294" priority="9">
      <formula>A31&lt;&gt;""</formula>
    </cfRule>
  </conditionalFormatting>
  <conditionalFormatting sqref="A34:U34">
    <cfRule type="expression" dxfId="293" priority="8">
      <formula>A34&lt;&gt;""</formula>
    </cfRule>
  </conditionalFormatting>
  <conditionalFormatting sqref="A37:U37">
    <cfRule type="expression" dxfId="292" priority="7">
      <formula>A37&lt;&gt;""</formula>
    </cfRule>
  </conditionalFormatting>
  <conditionalFormatting sqref="A40:U40">
    <cfRule type="expression" dxfId="291" priority="6">
      <formula>A40&lt;&gt;""</formula>
    </cfRule>
  </conditionalFormatting>
  <conditionalFormatting sqref="A43:U43">
    <cfRule type="expression" dxfId="290" priority="5">
      <formula>A43&lt;&gt;""</formula>
    </cfRule>
  </conditionalFormatting>
  <conditionalFormatting sqref="A46:U46">
    <cfRule type="expression" dxfId="289" priority="4">
      <formula>A46&lt;&gt;""</formula>
    </cfRule>
  </conditionalFormatting>
  <conditionalFormatting sqref="A49:U49">
    <cfRule type="expression" dxfId="288" priority="3">
      <formula>A49&lt;&gt;""</formula>
    </cfRule>
  </conditionalFormatting>
  <conditionalFormatting sqref="A52:U52">
    <cfRule type="expression" dxfId="287" priority="2">
      <formula>A52&lt;&gt;""</formula>
    </cfRule>
  </conditionalFormatting>
  <conditionalFormatting sqref="A55:U55">
    <cfRule type="expression" dxfId="2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1842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310</v>
      </c>
      <c r="C20" s="9" t="s">
        <v>310</v>
      </c>
      <c r="D20" s="10" t="s">
        <v>237</v>
      </c>
      <c r="E20" s="9" t="s">
        <v>237</v>
      </c>
      <c r="F20" s="4" t="s">
        <v>237</v>
      </c>
      <c r="G20" s="4" t="s">
        <v>308</v>
      </c>
      <c r="H20" s="4" t="s">
        <v>309</v>
      </c>
      <c r="I20" s="10" t="s">
        <v>237</v>
      </c>
      <c r="J20" s="9" t="s">
        <v>237</v>
      </c>
      <c r="K20" s="4" t="s">
        <v>237</v>
      </c>
      <c r="L20" s="4" t="s">
        <v>308</v>
      </c>
      <c r="M20" s="4" t="s">
        <v>237</v>
      </c>
      <c r="N20" s="4" t="s">
        <v>325</v>
      </c>
      <c r="O20" s="4" t="s">
        <v>237</v>
      </c>
      <c r="P20" s="4" t="s">
        <v>233</v>
      </c>
      <c r="Q20" s="4" t="s">
        <v>237</v>
      </c>
      <c r="R20" s="10" t="s">
        <v>237</v>
      </c>
      <c r="S20" s="9" t="s">
        <v>310</v>
      </c>
      <c r="T20" s="4" t="s">
        <v>310</v>
      </c>
      <c r="U20" s="10" t="s">
        <v>237</v>
      </c>
    </row>
    <row r="21" spans="1:21" x14ac:dyDescent="0.25">
      <c r="A21" s="4"/>
      <c r="B21" s="9" t="s">
        <v>209</v>
      </c>
      <c r="C21" s="9" t="s">
        <v>207</v>
      </c>
      <c r="D21" s="10" t="s">
        <v>244</v>
      </c>
      <c r="E21" s="9" t="s">
        <v>247</v>
      </c>
      <c r="F21" s="4" t="s">
        <v>321</v>
      </c>
      <c r="G21" s="4" t="s">
        <v>300</v>
      </c>
      <c r="H21" s="4" t="s">
        <v>315</v>
      </c>
      <c r="I21" s="10" t="s">
        <v>245</v>
      </c>
      <c r="J21" s="9" t="s">
        <v>247</v>
      </c>
      <c r="K21" s="4" t="s">
        <v>321</v>
      </c>
      <c r="L21" s="4" t="s">
        <v>300</v>
      </c>
      <c r="M21" s="4" t="s">
        <v>245</v>
      </c>
      <c r="N21" s="4" t="s">
        <v>246</v>
      </c>
      <c r="O21" s="4" t="s">
        <v>245</v>
      </c>
      <c r="P21" s="4" t="s">
        <v>246</v>
      </c>
      <c r="Q21" s="4" t="s">
        <v>245</v>
      </c>
      <c r="R21" s="10" t="s">
        <v>245</v>
      </c>
      <c r="S21" s="9" t="s">
        <v>316</v>
      </c>
      <c r="T21" s="4" t="s">
        <v>273</v>
      </c>
      <c r="U21" s="10" t="s">
        <v>246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604</v>
      </c>
      <c r="C23" s="9" t="s">
        <v>604</v>
      </c>
      <c r="D23" s="10" t="s">
        <v>1444</v>
      </c>
      <c r="E23" s="9" t="s">
        <v>1444</v>
      </c>
      <c r="F23" s="4" t="s">
        <v>627</v>
      </c>
      <c r="G23" s="4" t="s">
        <v>627</v>
      </c>
      <c r="H23" s="4" t="s">
        <v>815</v>
      </c>
      <c r="I23" s="10" t="s">
        <v>1444</v>
      </c>
      <c r="J23" s="9" t="s">
        <v>1444</v>
      </c>
      <c r="K23" s="4" t="s">
        <v>627</v>
      </c>
      <c r="L23" s="4" t="s">
        <v>627</v>
      </c>
      <c r="M23" s="4" t="s">
        <v>663</v>
      </c>
      <c r="N23" s="4" t="s">
        <v>516</v>
      </c>
      <c r="O23" s="4" t="s">
        <v>663</v>
      </c>
      <c r="P23" s="4" t="s">
        <v>603</v>
      </c>
      <c r="Q23" s="4" t="s">
        <v>663</v>
      </c>
      <c r="R23" s="10" t="s">
        <v>1444</v>
      </c>
      <c r="S23" s="9" t="s">
        <v>1444</v>
      </c>
      <c r="T23" s="4" t="s">
        <v>604</v>
      </c>
      <c r="U23" s="10" t="s">
        <v>604</v>
      </c>
    </row>
    <row r="24" spans="1:21" x14ac:dyDescent="0.25">
      <c r="A24" s="4"/>
      <c r="B24" s="9" t="s">
        <v>1843</v>
      </c>
      <c r="C24" s="9" t="s">
        <v>1349</v>
      </c>
      <c r="D24" s="10" t="s">
        <v>973</v>
      </c>
      <c r="E24" s="9" t="s">
        <v>1844</v>
      </c>
      <c r="F24" s="4" t="s">
        <v>465</v>
      </c>
      <c r="G24" s="4" t="s">
        <v>1466</v>
      </c>
      <c r="H24" s="4" t="s">
        <v>1305</v>
      </c>
      <c r="I24" s="10" t="s">
        <v>222</v>
      </c>
      <c r="J24" s="9" t="s">
        <v>1844</v>
      </c>
      <c r="K24" s="4" t="s">
        <v>465</v>
      </c>
      <c r="L24" s="4" t="s">
        <v>1466</v>
      </c>
      <c r="M24" s="4" t="s">
        <v>223</v>
      </c>
      <c r="N24" s="4" t="s">
        <v>223</v>
      </c>
      <c r="O24" s="4" t="s">
        <v>225</v>
      </c>
      <c r="P24" s="4" t="s">
        <v>399</v>
      </c>
      <c r="Q24" s="4" t="s">
        <v>227</v>
      </c>
      <c r="R24" s="10" t="s">
        <v>228</v>
      </c>
      <c r="S24" s="9" t="s">
        <v>432</v>
      </c>
      <c r="T24" s="4" t="s">
        <v>1845</v>
      </c>
      <c r="U24" s="10" t="s">
        <v>1426</v>
      </c>
    </row>
    <row r="25" spans="1:21" x14ac:dyDescent="0.25">
      <c r="A25" s="4"/>
      <c r="B25" s="9" t="s">
        <v>1846</v>
      </c>
      <c r="C25" s="9" t="s">
        <v>159</v>
      </c>
      <c r="D25" s="10" t="s">
        <v>158</v>
      </c>
      <c r="E25" s="9" t="s">
        <v>163</v>
      </c>
      <c r="F25" s="4" t="s">
        <v>250</v>
      </c>
      <c r="G25" s="4" t="s">
        <v>250</v>
      </c>
      <c r="H25" s="4" t="s">
        <v>1288</v>
      </c>
      <c r="I25" s="10" t="s">
        <v>163</v>
      </c>
      <c r="J25" s="9" t="s">
        <v>1846</v>
      </c>
      <c r="K25" s="4" t="s">
        <v>1847</v>
      </c>
      <c r="L25" s="4" t="s">
        <v>1847</v>
      </c>
      <c r="M25" s="4" t="s">
        <v>879</v>
      </c>
      <c r="N25" s="4" t="s">
        <v>250</v>
      </c>
      <c r="O25" s="4" t="s">
        <v>879</v>
      </c>
      <c r="P25" s="4" t="s">
        <v>1336</v>
      </c>
      <c r="Q25" s="4" t="s">
        <v>879</v>
      </c>
      <c r="R25" s="10" t="s">
        <v>1289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310</v>
      </c>
      <c r="G26" s="4" t="s">
        <v>310</v>
      </c>
      <c r="H26" s="4" t="s">
        <v>237</v>
      </c>
      <c r="I26" s="10" t="s">
        <v>310</v>
      </c>
      <c r="J26" s="9" t="s">
        <v>237</v>
      </c>
      <c r="K26" s="4" t="s">
        <v>310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270</v>
      </c>
      <c r="C27" s="9" t="s">
        <v>315</v>
      </c>
      <c r="D27" s="10" t="s">
        <v>247</v>
      </c>
      <c r="E27" s="9" t="s">
        <v>246</v>
      </c>
      <c r="F27" s="4" t="s">
        <v>246</v>
      </c>
      <c r="G27" s="4" t="s">
        <v>246</v>
      </c>
      <c r="H27" s="4" t="s">
        <v>245</v>
      </c>
      <c r="I27" s="10" t="s">
        <v>316</v>
      </c>
      <c r="J27" s="9" t="s">
        <v>246</v>
      </c>
      <c r="K27" s="4" t="s">
        <v>246</v>
      </c>
      <c r="L27" s="4" t="s">
        <v>246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245</v>
      </c>
      <c r="T27" s="4" t="s">
        <v>270</v>
      </c>
      <c r="U27" s="10" t="s">
        <v>321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237</v>
      </c>
      <c r="E29" s="9" t="s">
        <v>310</v>
      </c>
      <c r="F29" s="4" t="s">
        <v>308</v>
      </c>
      <c r="G29" s="4" t="s">
        <v>237</v>
      </c>
      <c r="H29" s="4" t="s">
        <v>308</v>
      </c>
      <c r="I29" s="10" t="s">
        <v>237</v>
      </c>
      <c r="J29" s="9" t="s">
        <v>310</v>
      </c>
      <c r="K29" s="4" t="s">
        <v>308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238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310</v>
      </c>
    </row>
    <row r="30" spans="1:21" x14ac:dyDescent="0.25">
      <c r="A30" s="4"/>
      <c r="B30" s="9" t="s">
        <v>208</v>
      </c>
      <c r="C30" s="9" t="s">
        <v>223</v>
      </c>
      <c r="D30" s="10" t="s">
        <v>244</v>
      </c>
      <c r="E30" s="9" t="s">
        <v>271</v>
      </c>
      <c r="F30" s="4" t="s">
        <v>244</v>
      </c>
      <c r="G30" s="4" t="s">
        <v>321</v>
      </c>
      <c r="H30" s="4" t="s">
        <v>315</v>
      </c>
      <c r="I30" s="10" t="s">
        <v>245</v>
      </c>
      <c r="J30" s="9" t="s">
        <v>271</v>
      </c>
      <c r="K30" s="4" t="s">
        <v>244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315</v>
      </c>
      <c r="Q30" s="4" t="s">
        <v>245</v>
      </c>
      <c r="R30" s="10" t="s">
        <v>245</v>
      </c>
      <c r="S30" s="9" t="s">
        <v>245</v>
      </c>
      <c r="T30" s="4" t="s">
        <v>223</v>
      </c>
      <c r="U30" s="10" t="s">
        <v>270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245</v>
      </c>
      <c r="D33" s="10" t="s">
        <v>321</v>
      </c>
      <c r="E33" s="9" t="s">
        <v>245</v>
      </c>
      <c r="F33" s="4" t="s">
        <v>321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321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85" priority="13">
      <formula>$B$18&gt;0</formula>
    </cfRule>
  </conditionalFormatting>
  <conditionalFormatting sqref="A22:U22">
    <cfRule type="expression" dxfId="284" priority="12">
      <formula>A22&lt;&gt;""</formula>
    </cfRule>
  </conditionalFormatting>
  <conditionalFormatting sqref="A25:U25">
    <cfRule type="expression" dxfId="283" priority="11">
      <formula>A25&lt;&gt;""</formula>
    </cfRule>
  </conditionalFormatting>
  <conditionalFormatting sqref="A28:U28">
    <cfRule type="expression" dxfId="282" priority="10">
      <formula>A28&lt;&gt;""</formula>
    </cfRule>
  </conditionalFormatting>
  <conditionalFormatting sqref="A31:U31">
    <cfRule type="expression" dxfId="281" priority="9">
      <formula>A31&lt;&gt;""</formula>
    </cfRule>
  </conditionalFormatting>
  <conditionalFormatting sqref="A34:U34">
    <cfRule type="expression" dxfId="280" priority="8">
      <formula>A34&lt;&gt;""</formula>
    </cfRule>
  </conditionalFormatting>
  <conditionalFormatting sqref="A37:U37">
    <cfRule type="expression" dxfId="279" priority="7">
      <formula>A37&lt;&gt;""</formula>
    </cfRule>
  </conditionalFormatting>
  <conditionalFormatting sqref="A40:U40">
    <cfRule type="expression" dxfId="278" priority="6">
      <formula>A40&lt;&gt;""</formula>
    </cfRule>
  </conditionalFormatting>
  <conditionalFormatting sqref="A43:U43">
    <cfRule type="expression" dxfId="277" priority="5">
      <formula>A43&lt;&gt;""</formula>
    </cfRule>
  </conditionalFormatting>
  <conditionalFormatting sqref="A46:U46">
    <cfRule type="expression" dxfId="276" priority="4">
      <formula>A46&lt;&gt;""</formula>
    </cfRule>
  </conditionalFormatting>
  <conditionalFormatting sqref="A49:U49">
    <cfRule type="expression" dxfId="275" priority="3">
      <formula>A49&lt;&gt;""</formula>
    </cfRule>
  </conditionalFormatting>
  <conditionalFormatting sqref="A52:U52">
    <cfRule type="expression" dxfId="274" priority="2">
      <formula>A52&lt;&gt;""</formula>
    </cfRule>
  </conditionalFormatting>
  <conditionalFormatting sqref="A55:U55">
    <cfRule type="expression" dxfId="2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1848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307</v>
      </c>
      <c r="C20" s="9" t="s">
        <v>473</v>
      </c>
      <c r="D20" s="10" t="s">
        <v>234</v>
      </c>
      <c r="E20" s="9" t="s">
        <v>309</v>
      </c>
      <c r="F20" s="4" t="s">
        <v>288</v>
      </c>
      <c r="G20" s="4" t="s">
        <v>233</v>
      </c>
      <c r="H20" s="4" t="s">
        <v>309</v>
      </c>
      <c r="I20" s="10" t="s">
        <v>307</v>
      </c>
      <c r="J20" s="9" t="s">
        <v>309</v>
      </c>
      <c r="K20" s="4" t="s">
        <v>288</v>
      </c>
      <c r="L20" s="4" t="s">
        <v>233</v>
      </c>
      <c r="M20" s="4" t="s">
        <v>289</v>
      </c>
      <c r="N20" s="4" t="s">
        <v>325</v>
      </c>
      <c r="O20" s="4" t="s">
        <v>237</v>
      </c>
      <c r="P20" s="4" t="s">
        <v>236</v>
      </c>
      <c r="Q20" s="4" t="s">
        <v>237</v>
      </c>
      <c r="R20" s="10" t="s">
        <v>310</v>
      </c>
      <c r="S20" s="9" t="s">
        <v>307</v>
      </c>
      <c r="T20" s="4" t="s">
        <v>307</v>
      </c>
      <c r="U20" s="10" t="s">
        <v>309</v>
      </c>
    </row>
    <row r="21" spans="1:21" x14ac:dyDescent="0.25">
      <c r="A21" s="4"/>
      <c r="B21" s="9" t="s">
        <v>505</v>
      </c>
      <c r="C21" s="9" t="s">
        <v>538</v>
      </c>
      <c r="D21" s="10" t="s">
        <v>752</v>
      </c>
      <c r="E21" s="9" t="s">
        <v>569</v>
      </c>
      <c r="F21" s="4" t="s">
        <v>569</v>
      </c>
      <c r="G21" s="4" t="s">
        <v>410</v>
      </c>
      <c r="H21" s="4" t="s">
        <v>247</v>
      </c>
      <c r="I21" s="10" t="s">
        <v>315</v>
      </c>
      <c r="J21" s="9" t="s">
        <v>569</v>
      </c>
      <c r="K21" s="4" t="s">
        <v>569</v>
      </c>
      <c r="L21" s="4" t="s">
        <v>410</v>
      </c>
      <c r="M21" s="4" t="s">
        <v>315</v>
      </c>
      <c r="N21" s="4" t="s">
        <v>246</v>
      </c>
      <c r="O21" s="4" t="s">
        <v>245</v>
      </c>
      <c r="P21" s="4" t="s">
        <v>246</v>
      </c>
      <c r="Q21" s="4" t="s">
        <v>245</v>
      </c>
      <c r="R21" s="10" t="s">
        <v>316</v>
      </c>
      <c r="S21" s="9" t="s">
        <v>227</v>
      </c>
      <c r="T21" s="4" t="s">
        <v>241</v>
      </c>
      <c r="U21" s="10" t="s">
        <v>224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161</v>
      </c>
      <c r="F22" s="4" t="s">
        <v>160</v>
      </c>
      <c r="G22" s="4" t="s">
        <v>250</v>
      </c>
      <c r="H22" s="4" t="s">
        <v>250</v>
      </c>
      <c r="I22" s="10" t="s">
        <v>250</v>
      </c>
      <c r="J22" s="9" t="s">
        <v>166</v>
      </c>
      <c r="K22" s="4" t="s">
        <v>165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518</v>
      </c>
      <c r="C23" s="9" t="s">
        <v>815</v>
      </c>
      <c r="D23" s="10" t="s">
        <v>517</v>
      </c>
      <c r="E23" s="9" t="s">
        <v>628</v>
      </c>
      <c r="F23" s="4" t="s">
        <v>601</v>
      </c>
      <c r="G23" s="4" t="s">
        <v>515</v>
      </c>
      <c r="H23" s="4" t="s">
        <v>815</v>
      </c>
      <c r="I23" s="10" t="s">
        <v>815</v>
      </c>
      <c r="J23" s="9" t="s">
        <v>628</v>
      </c>
      <c r="K23" s="4" t="s">
        <v>601</v>
      </c>
      <c r="L23" s="4" t="s">
        <v>515</v>
      </c>
      <c r="M23" s="4" t="s">
        <v>523</v>
      </c>
      <c r="N23" s="4" t="s">
        <v>516</v>
      </c>
      <c r="O23" s="4" t="s">
        <v>663</v>
      </c>
      <c r="P23" s="4" t="s">
        <v>517</v>
      </c>
      <c r="Q23" s="4" t="s">
        <v>444</v>
      </c>
      <c r="R23" s="10" t="s">
        <v>1444</v>
      </c>
      <c r="S23" s="9" t="s">
        <v>815</v>
      </c>
      <c r="T23" s="4" t="s">
        <v>518</v>
      </c>
      <c r="U23" s="10" t="s">
        <v>628</v>
      </c>
    </row>
    <row r="24" spans="1:21" x14ac:dyDescent="0.25">
      <c r="A24" s="4"/>
      <c r="B24" s="9" t="s">
        <v>1849</v>
      </c>
      <c r="C24" s="9" t="s">
        <v>1850</v>
      </c>
      <c r="D24" s="10" t="s">
        <v>1851</v>
      </c>
      <c r="E24" s="9" t="s">
        <v>1852</v>
      </c>
      <c r="F24" s="4" t="s">
        <v>868</v>
      </c>
      <c r="G24" s="4" t="s">
        <v>778</v>
      </c>
      <c r="H24" s="4" t="s">
        <v>1305</v>
      </c>
      <c r="I24" s="10" t="s">
        <v>800</v>
      </c>
      <c r="J24" s="9" t="s">
        <v>1852</v>
      </c>
      <c r="K24" s="4" t="s">
        <v>868</v>
      </c>
      <c r="L24" s="4" t="s">
        <v>778</v>
      </c>
      <c r="M24" s="4" t="s">
        <v>271</v>
      </c>
      <c r="N24" s="4" t="s">
        <v>223</v>
      </c>
      <c r="O24" s="4" t="s">
        <v>225</v>
      </c>
      <c r="P24" s="4" t="s">
        <v>409</v>
      </c>
      <c r="Q24" s="4" t="s">
        <v>300</v>
      </c>
      <c r="R24" s="10" t="s">
        <v>653</v>
      </c>
      <c r="S24" s="9" t="s">
        <v>506</v>
      </c>
      <c r="T24" s="4" t="s">
        <v>1853</v>
      </c>
      <c r="U24" s="10" t="s">
        <v>1459</v>
      </c>
    </row>
    <row r="25" spans="1:21" x14ac:dyDescent="0.25">
      <c r="A25" s="4"/>
      <c r="B25" s="9" t="s">
        <v>1854</v>
      </c>
      <c r="C25" s="9" t="s">
        <v>159</v>
      </c>
      <c r="D25" s="10" t="s">
        <v>158</v>
      </c>
      <c r="E25" s="9" t="s">
        <v>561</v>
      </c>
      <c r="F25" s="4" t="s">
        <v>1098</v>
      </c>
      <c r="G25" s="4" t="s">
        <v>1469</v>
      </c>
      <c r="H25" s="4" t="s">
        <v>561</v>
      </c>
      <c r="I25" s="10" t="s">
        <v>161</v>
      </c>
      <c r="J25" s="9" t="s">
        <v>1343</v>
      </c>
      <c r="K25" s="4" t="s">
        <v>579</v>
      </c>
      <c r="L25" s="4" t="s">
        <v>1855</v>
      </c>
      <c r="M25" s="4" t="s">
        <v>250</v>
      </c>
      <c r="N25" s="4" t="s">
        <v>250</v>
      </c>
      <c r="O25" s="4" t="s">
        <v>280</v>
      </c>
      <c r="P25" s="4" t="s">
        <v>250</v>
      </c>
      <c r="Q25" s="4" t="s">
        <v>250</v>
      </c>
      <c r="R25" s="10" t="s">
        <v>280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308</v>
      </c>
      <c r="E26" s="9" t="s">
        <v>310</v>
      </c>
      <c r="F26" s="4" t="s">
        <v>310</v>
      </c>
      <c r="G26" s="4" t="s">
        <v>309</v>
      </c>
      <c r="H26" s="4" t="s">
        <v>308</v>
      </c>
      <c r="I26" s="10" t="s">
        <v>310</v>
      </c>
      <c r="J26" s="9" t="s">
        <v>310</v>
      </c>
      <c r="K26" s="4" t="s">
        <v>310</v>
      </c>
      <c r="L26" s="4" t="s">
        <v>309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329</v>
      </c>
      <c r="R26" s="10" t="s">
        <v>237</v>
      </c>
      <c r="S26" s="9" t="s">
        <v>237</v>
      </c>
      <c r="T26" s="4" t="s">
        <v>308</v>
      </c>
      <c r="U26" s="10" t="s">
        <v>310</v>
      </c>
    </row>
    <row r="27" spans="1:21" x14ac:dyDescent="0.25">
      <c r="A27" s="4"/>
      <c r="B27" s="9" t="s">
        <v>243</v>
      </c>
      <c r="C27" s="9" t="s">
        <v>273</v>
      </c>
      <c r="D27" s="10" t="s">
        <v>427</v>
      </c>
      <c r="E27" s="9" t="s">
        <v>224</v>
      </c>
      <c r="F27" s="4" t="s">
        <v>315</v>
      </c>
      <c r="G27" s="4" t="s">
        <v>207</v>
      </c>
      <c r="H27" s="4" t="s">
        <v>246</v>
      </c>
      <c r="I27" s="10" t="s">
        <v>321</v>
      </c>
      <c r="J27" s="9" t="s">
        <v>224</v>
      </c>
      <c r="K27" s="4" t="s">
        <v>315</v>
      </c>
      <c r="L27" s="4" t="s">
        <v>207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246</v>
      </c>
      <c r="R27" s="10" t="s">
        <v>321</v>
      </c>
      <c r="S27" s="9" t="s">
        <v>245</v>
      </c>
      <c r="T27" s="4" t="s">
        <v>410</v>
      </c>
      <c r="U27" s="10" t="s">
        <v>244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244</v>
      </c>
      <c r="C30" s="9" t="s">
        <v>247</v>
      </c>
      <c r="D30" s="10" t="s">
        <v>316</v>
      </c>
      <c r="E30" s="9" t="s">
        <v>246</v>
      </c>
      <c r="F30" s="4" t="s">
        <v>246</v>
      </c>
      <c r="G30" s="4" t="s">
        <v>316</v>
      </c>
      <c r="H30" s="4" t="s">
        <v>245</v>
      </c>
      <c r="I30" s="10" t="s">
        <v>245</v>
      </c>
      <c r="J30" s="9" t="s">
        <v>246</v>
      </c>
      <c r="K30" s="4" t="s">
        <v>246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244</v>
      </c>
      <c r="U30" s="10" t="s">
        <v>245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72" priority="13">
      <formula>$B$18&gt;0</formula>
    </cfRule>
  </conditionalFormatting>
  <conditionalFormatting sqref="A22:U22">
    <cfRule type="expression" dxfId="271" priority="12">
      <formula>A22&lt;&gt;""</formula>
    </cfRule>
  </conditionalFormatting>
  <conditionalFormatting sqref="A25:U25">
    <cfRule type="expression" dxfId="270" priority="11">
      <formula>A25&lt;&gt;""</formula>
    </cfRule>
  </conditionalFormatting>
  <conditionalFormatting sqref="A28:U28">
    <cfRule type="expression" dxfId="269" priority="10">
      <formula>A28&lt;&gt;""</formula>
    </cfRule>
  </conditionalFormatting>
  <conditionalFormatting sqref="A31:U31">
    <cfRule type="expression" dxfId="268" priority="9">
      <formula>A31&lt;&gt;""</formula>
    </cfRule>
  </conditionalFormatting>
  <conditionalFormatting sqref="A34:U34">
    <cfRule type="expression" dxfId="267" priority="8">
      <formula>A34&lt;&gt;""</formula>
    </cfRule>
  </conditionalFormatting>
  <conditionalFormatting sqref="A37:U37">
    <cfRule type="expression" dxfId="266" priority="7">
      <formula>A37&lt;&gt;""</formula>
    </cfRule>
  </conditionalFormatting>
  <conditionalFormatting sqref="A40:U40">
    <cfRule type="expression" dxfId="265" priority="6">
      <formula>A40&lt;&gt;""</formula>
    </cfRule>
  </conditionalFormatting>
  <conditionalFormatting sqref="A43:U43">
    <cfRule type="expression" dxfId="264" priority="5">
      <formula>A43&lt;&gt;""</formula>
    </cfRule>
  </conditionalFormatting>
  <conditionalFormatting sqref="A46:U46">
    <cfRule type="expression" dxfId="263" priority="4">
      <formula>A46&lt;&gt;""</formula>
    </cfRule>
  </conditionalFormatting>
  <conditionalFormatting sqref="A49:U49">
    <cfRule type="expression" dxfId="262" priority="3">
      <formula>A49&lt;&gt;""</formula>
    </cfRule>
  </conditionalFormatting>
  <conditionalFormatting sqref="A52:U52">
    <cfRule type="expression" dxfId="261" priority="2">
      <formula>A52&lt;&gt;""</formula>
    </cfRule>
  </conditionalFormatting>
  <conditionalFormatting sqref="A55:U55">
    <cfRule type="expression" dxfId="2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660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383</v>
      </c>
      <c r="C20" s="9" t="s">
        <v>288</v>
      </c>
      <c r="D20" s="10" t="s">
        <v>374</v>
      </c>
      <c r="E20" s="9" t="s">
        <v>374</v>
      </c>
      <c r="F20" s="4" t="s">
        <v>325</v>
      </c>
      <c r="G20" s="4" t="s">
        <v>238</v>
      </c>
      <c r="H20" s="4" t="s">
        <v>359</v>
      </c>
      <c r="I20" s="10" t="s">
        <v>355</v>
      </c>
      <c r="J20" s="9" t="s">
        <v>374</v>
      </c>
      <c r="K20" s="4" t="s">
        <v>325</v>
      </c>
      <c r="L20" s="4" t="s">
        <v>238</v>
      </c>
      <c r="M20" s="4" t="s">
        <v>355</v>
      </c>
      <c r="N20" s="4" t="s">
        <v>342</v>
      </c>
      <c r="O20" s="4" t="s">
        <v>355</v>
      </c>
      <c r="P20" s="4" t="s">
        <v>238</v>
      </c>
      <c r="Q20" s="4" t="s">
        <v>237</v>
      </c>
      <c r="R20" s="10" t="s">
        <v>291</v>
      </c>
      <c r="S20" s="9" t="s">
        <v>326</v>
      </c>
      <c r="T20" s="4" t="s">
        <v>383</v>
      </c>
      <c r="U20" s="10" t="s">
        <v>383</v>
      </c>
    </row>
    <row r="21" spans="1:21" x14ac:dyDescent="0.25">
      <c r="A21" s="4"/>
      <c r="B21" s="9" t="s">
        <v>661</v>
      </c>
      <c r="C21" s="9" t="s">
        <v>431</v>
      </c>
      <c r="D21" s="10" t="s">
        <v>333</v>
      </c>
      <c r="E21" s="9" t="s">
        <v>645</v>
      </c>
      <c r="F21" s="4" t="s">
        <v>269</v>
      </c>
      <c r="G21" s="4" t="s">
        <v>349</v>
      </c>
      <c r="H21" s="4" t="s">
        <v>314</v>
      </c>
      <c r="I21" s="10" t="s">
        <v>301</v>
      </c>
      <c r="J21" s="9" t="s">
        <v>645</v>
      </c>
      <c r="K21" s="4" t="s">
        <v>269</v>
      </c>
      <c r="L21" s="4" t="s">
        <v>349</v>
      </c>
      <c r="M21" s="4" t="s">
        <v>315</v>
      </c>
      <c r="N21" s="4" t="s">
        <v>244</v>
      </c>
      <c r="O21" s="4" t="s">
        <v>300</v>
      </c>
      <c r="P21" s="4" t="s">
        <v>246</v>
      </c>
      <c r="Q21" s="4" t="s">
        <v>245</v>
      </c>
      <c r="R21" s="10" t="s">
        <v>452</v>
      </c>
      <c r="S21" s="9" t="s">
        <v>427</v>
      </c>
      <c r="T21" s="4" t="s">
        <v>662</v>
      </c>
      <c r="U21" s="10" t="s">
        <v>467</v>
      </c>
    </row>
    <row r="22" spans="1:21" x14ac:dyDescent="0.25">
      <c r="A22" s="4"/>
      <c r="B22" s="9" t="s">
        <v>646</v>
      </c>
      <c r="C22" s="9" t="s">
        <v>250</v>
      </c>
      <c r="D22" s="10" t="s">
        <v>250</v>
      </c>
      <c r="E22" s="9" t="s">
        <v>250</v>
      </c>
      <c r="F22" s="4" t="s">
        <v>163</v>
      </c>
      <c r="G22" s="4" t="s">
        <v>163</v>
      </c>
      <c r="H22" s="4" t="s">
        <v>561</v>
      </c>
      <c r="I22" s="10" t="s">
        <v>250</v>
      </c>
      <c r="J22" s="9" t="s">
        <v>173</v>
      </c>
      <c r="K22" s="4" t="s">
        <v>173</v>
      </c>
      <c r="L22" s="4" t="s">
        <v>173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280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601</v>
      </c>
      <c r="C23" s="9" t="s">
        <v>522</v>
      </c>
      <c r="D23" s="10" t="s">
        <v>523</v>
      </c>
      <c r="E23" s="9" t="s">
        <v>603</v>
      </c>
      <c r="F23" s="4" t="s">
        <v>520</v>
      </c>
      <c r="G23" s="4" t="s">
        <v>516</v>
      </c>
      <c r="H23" s="4" t="s">
        <v>542</v>
      </c>
      <c r="I23" s="10" t="s">
        <v>605</v>
      </c>
      <c r="J23" s="9" t="s">
        <v>603</v>
      </c>
      <c r="K23" s="4" t="s">
        <v>520</v>
      </c>
      <c r="L23" s="4" t="s">
        <v>516</v>
      </c>
      <c r="M23" s="4" t="s">
        <v>600</v>
      </c>
      <c r="N23" s="4" t="s">
        <v>547</v>
      </c>
      <c r="O23" s="4" t="s">
        <v>600</v>
      </c>
      <c r="P23" s="4" t="s">
        <v>515</v>
      </c>
      <c r="Q23" s="4" t="s">
        <v>663</v>
      </c>
      <c r="R23" s="10" t="s">
        <v>257</v>
      </c>
      <c r="S23" s="9" t="s">
        <v>601</v>
      </c>
      <c r="T23" s="4" t="s">
        <v>601</v>
      </c>
      <c r="U23" s="10" t="s">
        <v>626</v>
      </c>
    </row>
    <row r="24" spans="1:21" x14ac:dyDescent="0.25">
      <c r="A24" s="4"/>
      <c r="B24" s="9" t="s">
        <v>664</v>
      </c>
      <c r="C24" s="9" t="s">
        <v>665</v>
      </c>
      <c r="D24" s="10" t="s">
        <v>666</v>
      </c>
      <c r="E24" s="9" t="s">
        <v>667</v>
      </c>
      <c r="F24" s="4" t="s">
        <v>668</v>
      </c>
      <c r="G24" s="4" t="s">
        <v>642</v>
      </c>
      <c r="H24" s="4" t="s">
        <v>228</v>
      </c>
      <c r="I24" s="10" t="s">
        <v>487</v>
      </c>
      <c r="J24" s="9" t="s">
        <v>667</v>
      </c>
      <c r="K24" s="4" t="s">
        <v>668</v>
      </c>
      <c r="L24" s="4" t="s">
        <v>642</v>
      </c>
      <c r="M24" s="4" t="s">
        <v>271</v>
      </c>
      <c r="N24" s="4" t="s">
        <v>273</v>
      </c>
      <c r="O24" s="4" t="s">
        <v>243</v>
      </c>
      <c r="P24" s="4" t="s">
        <v>409</v>
      </c>
      <c r="Q24" s="4" t="s">
        <v>227</v>
      </c>
      <c r="R24" s="10" t="s">
        <v>380</v>
      </c>
      <c r="S24" s="9" t="s">
        <v>669</v>
      </c>
      <c r="T24" s="4" t="s">
        <v>670</v>
      </c>
      <c r="U24" s="10" t="s">
        <v>671</v>
      </c>
    </row>
    <row r="25" spans="1:21" x14ac:dyDescent="0.25">
      <c r="A25" s="4"/>
      <c r="B25" s="9" t="s">
        <v>672</v>
      </c>
      <c r="C25" s="9" t="s">
        <v>159</v>
      </c>
      <c r="D25" s="10" t="s">
        <v>158</v>
      </c>
      <c r="E25" s="9" t="s">
        <v>673</v>
      </c>
      <c r="F25" s="4" t="s">
        <v>493</v>
      </c>
      <c r="G25" s="4" t="s">
        <v>493</v>
      </c>
      <c r="H25" s="4" t="s">
        <v>494</v>
      </c>
      <c r="I25" s="10" t="s">
        <v>250</v>
      </c>
      <c r="J25" s="9" t="s">
        <v>674</v>
      </c>
      <c r="K25" s="4" t="s">
        <v>675</v>
      </c>
      <c r="L25" s="4" t="s">
        <v>675</v>
      </c>
      <c r="M25" s="4" t="s">
        <v>250</v>
      </c>
      <c r="N25" s="4" t="s">
        <v>172</v>
      </c>
      <c r="O25" s="4" t="s">
        <v>676</v>
      </c>
      <c r="P25" s="4" t="s">
        <v>173</v>
      </c>
      <c r="Q25" s="4" t="s">
        <v>677</v>
      </c>
      <c r="R25" s="10" t="s">
        <v>678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310</v>
      </c>
      <c r="C26" s="9" t="s">
        <v>237</v>
      </c>
      <c r="D26" s="10" t="s">
        <v>310</v>
      </c>
      <c r="E26" s="9" t="s">
        <v>237</v>
      </c>
      <c r="F26" s="4" t="s">
        <v>310</v>
      </c>
      <c r="G26" s="4" t="s">
        <v>310</v>
      </c>
      <c r="H26" s="4" t="s">
        <v>237</v>
      </c>
      <c r="I26" s="10" t="s">
        <v>310</v>
      </c>
      <c r="J26" s="9" t="s">
        <v>237</v>
      </c>
      <c r="K26" s="4" t="s">
        <v>310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473</v>
      </c>
      <c r="T26" s="4" t="s">
        <v>237</v>
      </c>
      <c r="U26" s="10" t="s">
        <v>237</v>
      </c>
    </row>
    <row r="27" spans="1:21" x14ac:dyDescent="0.25">
      <c r="A27" s="4"/>
      <c r="B27" s="9" t="s">
        <v>223</v>
      </c>
      <c r="C27" s="9" t="s">
        <v>315</v>
      </c>
      <c r="D27" s="10" t="s">
        <v>273</v>
      </c>
      <c r="E27" s="9" t="s">
        <v>270</v>
      </c>
      <c r="F27" s="4" t="s">
        <v>315</v>
      </c>
      <c r="G27" s="4" t="s">
        <v>247</v>
      </c>
      <c r="H27" s="4" t="s">
        <v>245</v>
      </c>
      <c r="I27" s="10" t="s">
        <v>316</v>
      </c>
      <c r="J27" s="9" t="s">
        <v>270</v>
      </c>
      <c r="K27" s="4" t="s">
        <v>315</v>
      </c>
      <c r="L27" s="4" t="s">
        <v>247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270</v>
      </c>
      <c r="T27" s="4" t="s">
        <v>210</v>
      </c>
      <c r="U27" s="10" t="s">
        <v>245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310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310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227</v>
      </c>
      <c r="C30" s="9" t="s">
        <v>247</v>
      </c>
      <c r="D30" s="10" t="s">
        <v>244</v>
      </c>
      <c r="E30" s="9" t="s">
        <v>210</v>
      </c>
      <c r="F30" s="4" t="s">
        <v>245</v>
      </c>
      <c r="G30" s="4" t="s">
        <v>316</v>
      </c>
      <c r="H30" s="4" t="s">
        <v>245</v>
      </c>
      <c r="I30" s="10" t="s">
        <v>245</v>
      </c>
      <c r="J30" s="9" t="s">
        <v>210</v>
      </c>
      <c r="K30" s="4" t="s">
        <v>245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321</v>
      </c>
      <c r="T30" s="4" t="s">
        <v>244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80" priority="13">
      <formula>$B$18&gt;0</formula>
    </cfRule>
  </conditionalFormatting>
  <conditionalFormatting sqref="A22:U22">
    <cfRule type="expression" dxfId="1779" priority="12">
      <formula>A22&lt;&gt;""</formula>
    </cfRule>
  </conditionalFormatting>
  <conditionalFormatting sqref="A25:U25">
    <cfRule type="expression" dxfId="1778" priority="11">
      <formula>A25&lt;&gt;""</formula>
    </cfRule>
  </conditionalFormatting>
  <conditionalFormatting sqref="A28:U28">
    <cfRule type="expression" dxfId="1777" priority="10">
      <formula>A28&lt;&gt;""</formula>
    </cfRule>
  </conditionalFormatting>
  <conditionalFormatting sqref="A31:U31">
    <cfRule type="expression" dxfId="1776" priority="9">
      <formula>A31&lt;&gt;""</formula>
    </cfRule>
  </conditionalFormatting>
  <conditionalFormatting sqref="A34:U34">
    <cfRule type="expression" dxfId="1775" priority="8">
      <formula>A34&lt;&gt;""</formula>
    </cfRule>
  </conditionalFormatting>
  <conditionalFormatting sqref="A37:U37">
    <cfRule type="expression" dxfId="1774" priority="7">
      <formula>A37&lt;&gt;""</formula>
    </cfRule>
  </conditionalFormatting>
  <conditionalFormatting sqref="A40:U40">
    <cfRule type="expression" dxfId="1773" priority="6">
      <formula>A40&lt;&gt;""</formula>
    </cfRule>
  </conditionalFormatting>
  <conditionalFormatting sqref="A43:U43">
    <cfRule type="expression" dxfId="1772" priority="5">
      <formula>A43&lt;&gt;""</formula>
    </cfRule>
  </conditionalFormatting>
  <conditionalFormatting sqref="A46:U46">
    <cfRule type="expression" dxfId="1771" priority="4">
      <formula>A46&lt;&gt;""</formula>
    </cfRule>
  </conditionalFormatting>
  <conditionalFormatting sqref="A49:U49">
    <cfRule type="expression" dxfId="1770" priority="3">
      <formula>A49&lt;&gt;""</formula>
    </cfRule>
  </conditionalFormatting>
  <conditionalFormatting sqref="A52:U52">
    <cfRule type="expression" dxfId="1769" priority="2">
      <formula>A52&lt;&gt;""</formula>
    </cfRule>
  </conditionalFormatting>
  <conditionalFormatting sqref="A55:U55">
    <cfRule type="expression" dxfId="17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129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1856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1857</v>
      </c>
      <c r="B20" s="9" t="s">
        <v>328</v>
      </c>
      <c r="C20" s="9" t="s">
        <v>328</v>
      </c>
      <c r="D20" s="10" t="s">
        <v>384</v>
      </c>
      <c r="E20" s="9" t="s">
        <v>383</v>
      </c>
      <c r="F20" s="4" t="s">
        <v>355</v>
      </c>
      <c r="G20" s="4" t="s">
        <v>356</v>
      </c>
      <c r="H20" s="4" t="s">
        <v>283</v>
      </c>
      <c r="I20" s="10" t="s">
        <v>329</v>
      </c>
      <c r="J20" s="9" t="s">
        <v>383</v>
      </c>
      <c r="K20" s="4" t="s">
        <v>355</v>
      </c>
      <c r="L20" s="4" t="s">
        <v>356</v>
      </c>
      <c r="M20" s="4" t="s">
        <v>233</v>
      </c>
      <c r="N20" s="4" t="s">
        <v>477</v>
      </c>
      <c r="O20" s="4" t="s">
        <v>284</v>
      </c>
      <c r="P20" s="4" t="s">
        <v>414</v>
      </c>
      <c r="Q20" s="4" t="s">
        <v>326</v>
      </c>
      <c r="R20" s="10" t="s">
        <v>284</v>
      </c>
      <c r="S20" s="9" t="s">
        <v>663</v>
      </c>
      <c r="T20" s="4" t="s">
        <v>289</v>
      </c>
      <c r="U20" s="10" t="s">
        <v>237</v>
      </c>
    </row>
    <row r="21" spans="1:21" x14ac:dyDescent="0.25">
      <c r="A21" s="4"/>
      <c r="B21" s="9" t="s">
        <v>501</v>
      </c>
      <c r="C21" s="9" t="s">
        <v>435</v>
      </c>
      <c r="D21" s="10" t="s">
        <v>633</v>
      </c>
      <c r="E21" s="9" t="s">
        <v>1155</v>
      </c>
      <c r="F21" s="4" t="s">
        <v>429</v>
      </c>
      <c r="G21" s="4" t="s">
        <v>689</v>
      </c>
      <c r="H21" s="4" t="s">
        <v>364</v>
      </c>
      <c r="I21" s="10" t="s">
        <v>209</v>
      </c>
      <c r="J21" s="9" t="s">
        <v>1155</v>
      </c>
      <c r="K21" s="4" t="s">
        <v>429</v>
      </c>
      <c r="L21" s="4" t="s">
        <v>689</v>
      </c>
      <c r="M21" s="4" t="s">
        <v>316</v>
      </c>
      <c r="N21" s="4" t="s">
        <v>210</v>
      </c>
      <c r="O21" s="4" t="s">
        <v>209</v>
      </c>
      <c r="P21" s="4" t="s">
        <v>270</v>
      </c>
      <c r="Q21" s="4" t="s">
        <v>316</v>
      </c>
      <c r="R21" s="10" t="s">
        <v>389</v>
      </c>
      <c r="S21" s="9" t="s">
        <v>229</v>
      </c>
      <c r="T21" s="4" t="s">
        <v>709</v>
      </c>
      <c r="U21" s="10" t="s">
        <v>245</v>
      </c>
    </row>
    <row r="22" spans="1:21" x14ac:dyDescent="0.25">
      <c r="A22" s="4"/>
      <c r="B22" s="9" t="s">
        <v>1858</v>
      </c>
      <c r="C22" s="9" t="s">
        <v>250</v>
      </c>
      <c r="D22" s="10" t="s">
        <v>250</v>
      </c>
      <c r="E22" s="9" t="s">
        <v>369</v>
      </c>
      <c r="F22" s="4" t="s">
        <v>369</v>
      </c>
      <c r="G22" s="4" t="s">
        <v>422</v>
      </c>
      <c r="H22" s="4" t="s">
        <v>422</v>
      </c>
      <c r="I22" s="10" t="s">
        <v>250</v>
      </c>
      <c r="J22" s="9" t="s">
        <v>1859</v>
      </c>
      <c r="K22" s="4" t="s">
        <v>1860</v>
      </c>
      <c r="L22" s="4" t="s">
        <v>460</v>
      </c>
      <c r="M22" s="4" t="s">
        <v>250</v>
      </c>
      <c r="N22" s="4" t="s">
        <v>165</v>
      </c>
      <c r="O22" s="4" t="s">
        <v>165</v>
      </c>
      <c r="P22" s="4" t="s">
        <v>250</v>
      </c>
      <c r="Q22" s="4" t="s">
        <v>250</v>
      </c>
      <c r="R22" s="10" t="s">
        <v>460</v>
      </c>
      <c r="S22" s="9" t="s">
        <v>175</v>
      </c>
      <c r="T22" s="4" t="s">
        <v>174</v>
      </c>
      <c r="U22" s="10" t="s">
        <v>250</v>
      </c>
    </row>
    <row r="23" spans="1:21" x14ac:dyDescent="0.25">
      <c r="A23" s="4" t="s">
        <v>1861</v>
      </c>
      <c r="B23" s="9" t="s">
        <v>354</v>
      </c>
      <c r="C23" s="9" t="s">
        <v>414</v>
      </c>
      <c r="D23" s="10" t="s">
        <v>354</v>
      </c>
      <c r="E23" s="9" t="s">
        <v>358</v>
      </c>
      <c r="F23" s="4" t="s">
        <v>402</v>
      </c>
      <c r="G23" s="4" t="s">
        <v>354</v>
      </c>
      <c r="H23" s="4" t="s">
        <v>283</v>
      </c>
      <c r="I23" s="10" t="s">
        <v>340</v>
      </c>
      <c r="J23" s="9" t="s">
        <v>358</v>
      </c>
      <c r="K23" s="4" t="s">
        <v>402</v>
      </c>
      <c r="L23" s="4" t="s">
        <v>354</v>
      </c>
      <c r="M23" s="4" t="s">
        <v>359</v>
      </c>
      <c r="N23" s="4" t="s">
        <v>342</v>
      </c>
      <c r="O23" s="4" t="s">
        <v>430</v>
      </c>
      <c r="P23" s="4" t="s">
        <v>285</v>
      </c>
      <c r="Q23" s="4" t="s">
        <v>338</v>
      </c>
      <c r="R23" s="10" t="s">
        <v>341</v>
      </c>
      <c r="S23" s="9" t="s">
        <v>237</v>
      </c>
      <c r="T23" s="4" t="s">
        <v>285</v>
      </c>
      <c r="U23" s="10" t="s">
        <v>237</v>
      </c>
    </row>
    <row r="24" spans="1:21" x14ac:dyDescent="0.25">
      <c r="A24" s="4"/>
      <c r="B24" s="9" t="s">
        <v>1862</v>
      </c>
      <c r="C24" s="9" t="s">
        <v>417</v>
      </c>
      <c r="D24" s="10" t="s">
        <v>813</v>
      </c>
      <c r="E24" s="9" t="s">
        <v>634</v>
      </c>
      <c r="F24" s="4" t="s">
        <v>805</v>
      </c>
      <c r="G24" s="4" t="s">
        <v>1179</v>
      </c>
      <c r="H24" s="4" t="s">
        <v>350</v>
      </c>
      <c r="I24" s="10" t="s">
        <v>366</v>
      </c>
      <c r="J24" s="9" t="s">
        <v>634</v>
      </c>
      <c r="K24" s="4" t="s">
        <v>805</v>
      </c>
      <c r="L24" s="4" t="s">
        <v>1179</v>
      </c>
      <c r="M24" s="4" t="s">
        <v>247</v>
      </c>
      <c r="N24" s="4" t="s">
        <v>244</v>
      </c>
      <c r="O24" s="4" t="s">
        <v>399</v>
      </c>
      <c r="P24" s="4" t="s">
        <v>210</v>
      </c>
      <c r="Q24" s="4" t="s">
        <v>315</v>
      </c>
      <c r="R24" s="10" t="s">
        <v>272</v>
      </c>
      <c r="S24" s="9" t="s">
        <v>245</v>
      </c>
      <c r="T24" s="4" t="s">
        <v>1862</v>
      </c>
      <c r="U24" s="10" t="s">
        <v>245</v>
      </c>
    </row>
    <row r="25" spans="1:21" x14ac:dyDescent="0.25">
      <c r="A25" s="4"/>
      <c r="B25" s="9" t="s">
        <v>1863</v>
      </c>
      <c r="C25" s="9" t="s">
        <v>250</v>
      </c>
      <c r="D25" s="10" t="s">
        <v>250</v>
      </c>
      <c r="E25" s="9" t="s">
        <v>163</v>
      </c>
      <c r="F25" s="4" t="s">
        <v>250</v>
      </c>
      <c r="G25" s="4" t="s">
        <v>163</v>
      </c>
      <c r="H25" s="4" t="s">
        <v>966</v>
      </c>
      <c r="I25" s="10" t="s">
        <v>250</v>
      </c>
      <c r="J25" s="9" t="s">
        <v>170</v>
      </c>
      <c r="K25" s="4" t="s">
        <v>170</v>
      </c>
      <c r="L25" s="4" t="s">
        <v>170</v>
      </c>
      <c r="M25" s="4" t="s">
        <v>250</v>
      </c>
      <c r="N25" s="4" t="s">
        <v>250</v>
      </c>
      <c r="O25" s="4" t="s">
        <v>280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1864</v>
      </c>
      <c r="B26" s="9" t="s">
        <v>354</v>
      </c>
      <c r="C26" s="9" t="s">
        <v>340</v>
      </c>
      <c r="D26" s="10" t="s">
        <v>414</v>
      </c>
      <c r="E26" s="9" t="s">
        <v>353</v>
      </c>
      <c r="F26" s="4" t="s">
        <v>384</v>
      </c>
      <c r="G26" s="4" t="s">
        <v>414</v>
      </c>
      <c r="H26" s="4" t="s">
        <v>326</v>
      </c>
      <c r="I26" s="10" t="s">
        <v>340</v>
      </c>
      <c r="J26" s="9" t="s">
        <v>353</v>
      </c>
      <c r="K26" s="4" t="s">
        <v>384</v>
      </c>
      <c r="L26" s="4" t="s">
        <v>414</v>
      </c>
      <c r="M26" s="4" t="s">
        <v>258</v>
      </c>
      <c r="N26" s="4" t="s">
        <v>288</v>
      </c>
      <c r="O26" s="4" t="s">
        <v>325</v>
      </c>
      <c r="P26" s="4" t="s">
        <v>329</v>
      </c>
      <c r="Q26" s="4" t="s">
        <v>356</v>
      </c>
      <c r="R26" s="10" t="s">
        <v>288</v>
      </c>
      <c r="S26" s="9" t="s">
        <v>237</v>
      </c>
      <c r="T26" s="4" t="s">
        <v>285</v>
      </c>
      <c r="U26" s="10" t="s">
        <v>237</v>
      </c>
    </row>
    <row r="27" spans="1:21" x14ac:dyDescent="0.25">
      <c r="A27" s="4"/>
      <c r="B27" s="9" t="s">
        <v>1689</v>
      </c>
      <c r="C27" s="9" t="s">
        <v>1865</v>
      </c>
      <c r="D27" s="10" t="s">
        <v>330</v>
      </c>
      <c r="E27" s="9" t="s">
        <v>1866</v>
      </c>
      <c r="F27" s="4" t="s">
        <v>487</v>
      </c>
      <c r="G27" s="4" t="s">
        <v>1223</v>
      </c>
      <c r="H27" s="4" t="s">
        <v>224</v>
      </c>
      <c r="I27" s="10" t="s">
        <v>366</v>
      </c>
      <c r="J27" s="9" t="s">
        <v>1866</v>
      </c>
      <c r="K27" s="4" t="s">
        <v>487</v>
      </c>
      <c r="L27" s="4" t="s">
        <v>1223</v>
      </c>
      <c r="M27" s="4" t="s">
        <v>270</v>
      </c>
      <c r="N27" s="4" t="s">
        <v>246</v>
      </c>
      <c r="O27" s="4" t="s">
        <v>247</v>
      </c>
      <c r="P27" s="4" t="s">
        <v>244</v>
      </c>
      <c r="Q27" s="4" t="s">
        <v>315</v>
      </c>
      <c r="R27" s="10" t="s">
        <v>301</v>
      </c>
      <c r="S27" s="9" t="s">
        <v>245</v>
      </c>
      <c r="T27" s="4" t="s">
        <v>1689</v>
      </c>
      <c r="U27" s="10" t="s">
        <v>245</v>
      </c>
    </row>
    <row r="28" spans="1:21" x14ac:dyDescent="0.25">
      <c r="A28" s="4"/>
      <c r="B28" s="9" t="s">
        <v>175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1867</v>
      </c>
      <c r="B29" s="9" t="s">
        <v>402</v>
      </c>
      <c r="C29" s="9" t="s">
        <v>341</v>
      </c>
      <c r="D29" s="10" t="s">
        <v>342</v>
      </c>
      <c r="E29" s="9" t="s">
        <v>285</v>
      </c>
      <c r="F29" s="4" t="s">
        <v>342</v>
      </c>
      <c r="G29" s="4" t="s">
        <v>374</v>
      </c>
      <c r="H29" s="4" t="s">
        <v>239</v>
      </c>
      <c r="I29" s="10" t="s">
        <v>340</v>
      </c>
      <c r="J29" s="9" t="s">
        <v>285</v>
      </c>
      <c r="K29" s="4" t="s">
        <v>342</v>
      </c>
      <c r="L29" s="4" t="s">
        <v>374</v>
      </c>
      <c r="M29" s="4" t="s">
        <v>384</v>
      </c>
      <c r="N29" s="4" t="s">
        <v>234</v>
      </c>
      <c r="O29" s="4" t="s">
        <v>308</v>
      </c>
      <c r="P29" s="4" t="s">
        <v>355</v>
      </c>
      <c r="Q29" s="4" t="s">
        <v>289</v>
      </c>
      <c r="R29" s="10" t="s">
        <v>384</v>
      </c>
      <c r="S29" s="9" t="s">
        <v>237</v>
      </c>
      <c r="T29" s="4" t="s">
        <v>235</v>
      </c>
      <c r="U29" s="10" t="s">
        <v>663</v>
      </c>
    </row>
    <row r="30" spans="1:21" x14ac:dyDescent="0.25">
      <c r="A30" s="4"/>
      <c r="B30" s="9" t="s">
        <v>1753</v>
      </c>
      <c r="C30" s="9" t="s">
        <v>766</v>
      </c>
      <c r="D30" s="10" t="s">
        <v>931</v>
      </c>
      <c r="E30" s="9" t="s">
        <v>1868</v>
      </c>
      <c r="F30" s="4" t="s">
        <v>242</v>
      </c>
      <c r="G30" s="4" t="s">
        <v>529</v>
      </c>
      <c r="H30" s="4" t="s">
        <v>271</v>
      </c>
      <c r="I30" s="10" t="s">
        <v>366</v>
      </c>
      <c r="J30" s="9" t="s">
        <v>1868</v>
      </c>
      <c r="K30" s="4" t="s">
        <v>242</v>
      </c>
      <c r="L30" s="4" t="s">
        <v>529</v>
      </c>
      <c r="M30" s="4" t="s">
        <v>315</v>
      </c>
      <c r="N30" s="4" t="s">
        <v>316</v>
      </c>
      <c r="O30" s="4" t="s">
        <v>316</v>
      </c>
      <c r="P30" s="4" t="s">
        <v>244</v>
      </c>
      <c r="Q30" s="4" t="s">
        <v>246</v>
      </c>
      <c r="R30" s="10" t="s">
        <v>366</v>
      </c>
      <c r="S30" s="9" t="s">
        <v>245</v>
      </c>
      <c r="T30" s="4" t="s">
        <v>1526</v>
      </c>
      <c r="U30" s="10" t="s">
        <v>231</v>
      </c>
    </row>
    <row r="31" spans="1:21" x14ac:dyDescent="0.25">
      <c r="A31" s="4"/>
      <c r="B31" s="9" t="s">
        <v>1869</v>
      </c>
      <c r="C31" s="9" t="s">
        <v>250</v>
      </c>
      <c r="D31" s="10" t="s">
        <v>250</v>
      </c>
      <c r="E31" s="9" t="s">
        <v>369</v>
      </c>
      <c r="F31" s="4" t="s">
        <v>369</v>
      </c>
      <c r="G31" s="4" t="s">
        <v>422</v>
      </c>
      <c r="H31" s="4" t="s">
        <v>422</v>
      </c>
      <c r="I31" s="10" t="s">
        <v>250</v>
      </c>
      <c r="J31" s="9" t="s">
        <v>1252</v>
      </c>
      <c r="K31" s="4" t="s">
        <v>1252</v>
      </c>
      <c r="L31" s="4" t="s">
        <v>460</v>
      </c>
      <c r="M31" s="4" t="s">
        <v>250</v>
      </c>
      <c r="N31" s="4" t="s">
        <v>250</v>
      </c>
      <c r="O31" s="4" t="s">
        <v>460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176</v>
      </c>
      <c r="U31" s="10" t="s">
        <v>175</v>
      </c>
    </row>
    <row r="32" spans="1:21" x14ac:dyDescent="0.25">
      <c r="A32" s="4" t="s">
        <v>1870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1871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245</v>
      </c>
      <c r="C36" s="9" t="s">
        <v>245</v>
      </c>
      <c r="D36" s="10" t="s">
        <v>245</v>
      </c>
      <c r="E36" s="9" t="s">
        <v>245</v>
      </c>
      <c r="F36" s="4" t="s">
        <v>245</v>
      </c>
      <c r="G36" s="4" t="s">
        <v>245</v>
      </c>
      <c r="H36" s="4" t="s">
        <v>245</v>
      </c>
      <c r="I36" s="10" t="s">
        <v>245</v>
      </c>
      <c r="J36" s="9" t="s">
        <v>245</v>
      </c>
      <c r="K36" s="4" t="s">
        <v>245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245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59" priority="13">
      <formula>$B$18&gt;0</formula>
    </cfRule>
  </conditionalFormatting>
  <conditionalFormatting sqref="A22:U22">
    <cfRule type="expression" dxfId="258" priority="12">
      <formula>A22&lt;&gt;""</formula>
    </cfRule>
  </conditionalFormatting>
  <conditionalFormatting sqref="A25:U25">
    <cfRule type="expression" dxfId="257" priority="11">
      <formula>A25&lt;&gt;""</formula>
    </cfRule>
  </conditionalFormatting>
  <conditionalFormatting sqref="A28:U28">
    <cfRule type="expression" dxfId="256" priority="10">
      <formula>A28&lt;&gt;""</formula>
    </cfRule>
  </conditionalFormatting>
  <conditionalFormatting sqref="A31:U31">
    <cfRule type="expression" dxfId="255" priority="9">
      <formula>A31&lt;&gt;""</formula>
    </cfRule>
  </conditionalFormatting>
  <conditionalFormatting sqref="A34:U34">
    <cfRule type="expression" dxfId="254" priority="8">
      <formula>A34&lt;&gt;""</formula>
    </cfRule>
  </conditionalFormatting>
  <conditionalFormatting sqref="A37:U37">
    <cfRule type="expression" dxfId="253" priority="7">
      <formula>A37&lt;&gt;""</formula>
    </cfRule>
  </conditionalFormatting>
  <conditionalFormatting sqref="A40:U40">
    <cfRule type="expression" dxfId="252" priority="6">
      <formula>A40&lt;&gt;""</formula>
    </cfRule>
  </conditionalFormatting>
  <conditionalFormatting sqref="A43:U43">
    <cfRule type="expression" dxfId="251" priority="5">
      <formula>A43&lt;&gt;""</formula>
    </cfRule>
  </conditionalFormatting>
  <conditionalFormatting sqref="A46:U46">
    <cfRule type="expression" dxfId="250" priority="4">
      <formula>A46&lt;&gt;""</formula>
    </cfRule>
  </conditionalFormatting>
  <conditionalFormatting sqref="A49:U49">
    <cfRule type="expression" dxfId="249" priority="3">
      <formula>A49&lt;&gt;""</formula>
    </cfRule>
  </conditionalFormatting>
  <conditionalFormatting sqref="A52:U52">
    <cfRule type="expression" dxfId="248" priority="2">
      <formula>A52&lt;&gt;""</formula>
    </cfRule>
  </conditionalFormatting>
  <conditionalFormatting sqref="A55:U55">
    <cfRule type="expression" dxfId="2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1872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1873</v>
      </c>
      <c r="B20" s="9" t="s">
        <v>325</v>
      </c>
      <c r="C20" s="9" t="s">
        <v>383</v>
      </c>
      <c r="D20" s="10" t="s">
        <v>236</v>
      </c>
      <c r="E20" s="9" t="s">
        <v>233</v>
      </c>
      <c r="F20" s="4" t="s">
        <v>235</v>
      </c>
      <c r="G20" s="4" t="s">
        <v>328</v>
      </c>
      <c r="H20" s="4" t="s">
        <v>341</v>
      </c>
      <c r="I20" s="10" t="s">
        <v>326</v>
      </c>
      <c r="J20" s="9" t="s">
        <v>233</v>
      </c>
      <c r="K20" s="4" t="s">
        <v>235</v>
      </c>
      <c r="L20" s="4" t="s">
        <v>328</v>
      </c>
      <c r="M20" s="4" t="s">
        <v>237</v>
      </c>
      <c r="N20" s="4" t="s">
        <v>237</v>
      </c>
      <c r="O20" s="4" t="s">
        <v>285</v>
      </c>
      <c r="P20" s="4" t="s">
        <v>288</v>
      </c>
      <c r="Q20" s="4" t="s">
        <v>326</v>
      </c>
      <c r="R20" s="10" t="s">
        <v>341</v>
      </c>
      <c r="S20" s="9" t="s">
        <v>663</v>
      </c>
      <c r="T20" s="4" t="s">
        <v>234</v>
      </c>
      <c r="U20" s="10" t="s">
        <v>237</v>
      </c>
    </row>
    <row r="21" spans="1:21" x14ac:dyDescent="0.25">
      <c r="A21" s="4"/>
      <c r="B21" s="9" t="s">
        <v>428</v>
      </c>
      <c r="C21" s="9" t="s">
        <v>902</v>
      </c>
      <c r="D21" s="10" t="s">
        <v>313</v>
      </c>
      <c r="E21" s="9" t="s">
        <v>1530</v>
      </c>
      <c r="F21" s="4" t="s">
        <v>243</v>
      </c>
      <c r="G21" s="4" t="s">
        <v>312</v>
      </c>
      <c r="H21" s="4" t="s">
        <v>379</v>
      </c>
      <c r="I21" s="10" t="s">
        <v>227</v>
      </c>
      <c r="J21" s="9" t="s">
        <v>1530</v>
      </c>
      <c r="K21" s="4" t="s">
        <v>243</v>
      </c>
      <c r="L21" s="4" t="s">
        <v>312</v>
      </c>
      <c r="M21" s="4" t="s">
        <v>245</v>
      </c>
      <c r="N21" s="4" t="s">
        <v>245</v>
      </c>
      <c r="O21" s="4" t="s">
        <v>223</v>
      </c>
      <c r="P21" s="4" t="s">
        <v>315</v>
      </c>
      <c r="Q21" s="4" t="s">
        <v>316</v>
      </c>
      <c r="R21" s="10" t="s">
        <v>272</v>
      </c>
      <c r="S21" s="9" t="s">
        <v>229</v>
      </c>
      <c r="T21" s="4" t="s">
        <v>228</v>
      </c>
      <c r="U21" s="10" t="s">
        <v>245</v>
      </c>
    </row>
    <row r="22" spans="1:21" x14ac:dyDescent="0.25">
      <c r="A22" s="4"/>
      <c r="B22" s="9" t="s">
        <v>1874</v>
      </c>
      <c r="C22" s="9" t="s">
        <v>250</v>
      </c>
      <c r="D22" s="10" t="s">
        <v>250</v>
      </c>
      <c r="E22" s="9" t="s">
        <v>369</v>
      </c>
      <c r="F22" s="4" t="s">
        <v>163</v>
      </c>
      <c r="G22" s="4" t="s">
        <v>160</v>
      </c>
      <c r="H22" s="4" t="s">
        <v>422</v>
      </c>
      <c r="I22" s="10" t="s">
        <v>250</v>
      </c>
      <c r="J22" s="9" t="s">
        <v>1206</v>
      </c>
      <c r="K22" s="4" t="s">
        <v>170</v>
      </c>
      <c r="L22" s="4" t="s">
        <v>165</v>
      </c>
      <c r="M22" s="4" t="s">
        <v>250</v>
      </c>
      <c r="N22" s="4" t="s">
        <v>250</v>
      </c>
      <c r="O22" s="4" t="s">
        <v>460</v>
      </c>
      <c r="P22" s="4" t="s">
        <v>250</v>
      </c>
      <c r="Q22" s="4" t="s">
        <v>250</v>
      </c>
      <c r="R22" s="10" t="s">
        <v>165</v>
      </c>
      <c r="S22" s="9" t="s">
        <v>175</v>
      </c>
      <c r="T22" s="4" t="s">
        <v>174</v>
      </c>
      <c r="U22" s="10" t="s">
        <v>250</v>
      </c>
    </row>
    <row r="23" spans="1:21" x14ac:dyDescent="0.25">
      <c r="A23" s="4" t="s">
        <v>1875</v>
      </c>
      <c r="B23" s="9" t="s">
        <v>289</v>
      </c>
      <c r="C23" s="9" t="s">
        <v>383</v>
      </c>
      <c r="D23" s="10" t="s">
        <v>329</v>
      </c>
      <c r="E23" s="9" t="s">
        <v>327</v>
      </c>
      <c r="F23" s="4" t="s">
        <v>374</v>
      </c>
      <c r="G23" s="4" t="s">
        <v>329</v>
      </c>
      <c r="H23" s="4" t="s">
        <v>340</v>
      </c>
      <c r="I23" s="10" t="s">
        <v>289</v>
      </c>
      <c r="J23" s="9" t="s">
        <v>327</v>
      </c>
      <c r="K23" s="4" t="s">
        <v>374</v>
      </c>
      <c r="L23" s="4" t="s">
        <v>329</v>
      </c>
      <c r="M23" s="4" t="s">
        <v>238</v>
      </c>
      <c r="N23" s="4" t="s">
        <v>430</v>
      </c>
      <c r="O23" s="4" t="s">
        <v>359</v>
      </c>
      <c r="P23" s="4" t="s">
        <v>359</v>
      </c>
      <c r="Q23" s="4" t="s">
        <v>338</v>
      </c>
      <c r="R23" s="10" t="s">
        <v>374</v>
      </c>
      <c r="S23" s="9" t="s">
        <v>237</v>
      </c>
      <c r="T23" s="4" t="s">
        <v>340</v>
      </c>
      <c r="U23" s="10" t="s">
        <v>237</v>
      </c>
    </row>
    <row r="24" spans="1:21" x14ac:dyDescent="0.25">
      <c r="A24" s="4"/>
      <c r="B24" s="9" t="s">
        <v>1004</v>
      </c>
      <c r="C24" s="9" t="s">
        <v>825</v>
      </c>
      <c r="D24" s="10" t="s">
        <v>924</v>
      </c>
      <c r="E24" s="9" t="s">
        <v>450</v>
      </c>
      <c r="F24" s="4" t="s">
        <v>274</v>
      </c>
      <c r="G24" s="4" t="s">
        <v>242</v>
      </c>
      <c r="H24" s="4" t="s">
        <v>243</v>
      </c>
      <c r="I24" s="10" t="s">
        <v>271</v>
      </c>
      <c r="J24" s="9" t="s">
        <v>450</v>
      </c>
      <c r="K24" s="4" t="s">
        <v>274</v>
      </c>
      <c r="L24" s="4" t="s">
        <v>242</v>
      </c>
      <c r="M24" s="4" t="s">
        <v>316</v>
      </c>
      <c r="N24" s="4" t="s">
        <v>210</v>
      </c>
      <c r="O24" s="4" t="s">
        <v>273</v>
      </c>
      <c r="P24" s="4" t="s">
        <v>300</v>
      </c>
      <c r="Q24" s="4" t="s">
        <v>315</v>
      </c>
      <c r="R24" s="10" t="s">
        <v>223</v>
      </c>
      <c r="S24" s="9" t="s">
        <v>245</v>
      </c>
      <c r="T24" s="4" t="s">
        <v>1004</v>
      </c>
      <c r="U24" s="10" t="s">
        <v>245</v>
      </c>
    </row>
    <row r="25" spans="1:21" x14ac:dyDescent="0.25">
      <c r="A25" s="4"/>
      <c r="B25" s="9" t="s">
        <v>1876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169</v>
      </c>
      <c r="K25" s="4" t="s">
        <v>169</v>
      </c>
      <c r="L25" s="4" t="s">
        <v>250</v>
      </c>
      <c r="M25" s="4" t="s">
        <v>250</v>
      </c>
      <c r="N25" s="4" t="s">
        <v>735</v>
      </c>
      <c r="O25" s="4" t="s">
        <v>250</v>
      </c>
      <c r="P25" s="4" t="s">
        <v>250</v>
      </c>
      <c r="Q25" s="4" t="s">
        <v>250</v>
      </c>
      <c r="R25" s="10" t="s">
        <v>169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1877</v>
      </c>
      <c r="B26" s="9" t="s">
        <v>383</v>
      </c>
      <c r="C26" s="9" t="s">
        <v>374</v>
      </c>
      <c r="D26" s="10" t="s">
        <v>383</v>
      </c>
      <c r="E26" s="9" t="s">
        <v>326</v>
      </c>
      <c r="F26" s="4" t="s">
        <v>328</v>
      </c>
      <c r="G26" s="4" t="s">
        <v>327</v>
      </c>
      <c r="H26" s="4" t="s">
        <v>358</v>
      </c>
      <c r="I26" s="10" t="s">
        <v>327</v>
      </c>
      <c r="J26" s="9" t="s">
        <v>326</v>
      </c>
      <c r="K26" s="4" t="s">
        <v>328</v>
      </c>
      <c r="L26" s="4" t="s">
        <v>327</v>
      </c>
      <c r="M26" s="4" t="s">
        <v>354</v>
      </c>
      <c r="N26" s="4" t="s">
        <v>402</v>
      </c>
      <c r="O26" s="4" t="s">
        <v>414</v>
      </c>
      <c r="P26" s="4" t="s">
        <v>327</v>
      </c>
      <c r="Q26" s="4" t="s">
        <v>237</v>
      </c>
      <c r="R26" s="10" t="s">
        <v>384</v>
      </c>
      <c r="S26" s="9" t="s">
        <v>237</v>
      </c>
      <c r="T26" s="4" t="s">
        <v>329</v>
      </c>
      <c r="U26" s="10" t="s">
        <v>237</v>
      </c>
    </row>
    <row r="27" spans="1:21" x14ac:dyDescent="0.25">
      <c r="A27" s="4"/>
      <c r="B27" s="9" t="s">
        <v>1001</v>
      </c>
      <c r="C27" s="9" t="s">
        <v>507</v>
      </c>
      <c r="D27" s="10" t="s">
        <v>395</v>
      </c>
      <c r="E27" s="9" t="s">
        <v>333</v>
      </c>
      <c r="F27" s="4" t="s">
        <v>419</v>
      </c>
      <c r="G27" s="4" t="s">
        <v>800</v>
      </c>
      <c r="H27" s="4" t="s">
        <v>594</v>
      </c>
      <c r="I27" s="10" t="s">
        <v>273</v>
      </c>
      <c r="J27" s="9" t="s">
        <v>333</v>
      </c>
      <c r="K27" s="4" t="s">
        <v>419</v>
      </c>
      <c r="L27" s="4" t="s">
        <v>800</v>
      </c>
      <c r="M27" s="4" t="s">
        <v>247</v>
      </c>
      <c r="N27" s="4" t="s">
        <v>244</v>
      </c>
      <c r="O27" s="4" t="s">
        <v>227</v>
      </c>
      <c r="P27" s="4" t="s">
        <v>247</v>
      </c>
      <c r="Q27" s="4" t="s">
        <v>245</v>
      </c>
      <c r="R27" s="10" t="s">
        <v>366</v>
      </c>
      <c r="S27" s="9" t="s">
        <v>245</v>
      </c>
      <c r="T27" s="4" t="s">
        <v>1001</v>
      </c>
      <c r="U27" s="10" t="s">
        <v>245</v>
      </c>
    </row>
    <row r="28" spans="1:21" x14ac:dyDescent="0.25">
      <c r="A28" s="4"/>
      <c r="B28" s="9" t="s">
        <v>175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1878</v>
      </c>
      <c r="B29" s="9" t="s">
        <v>374</v>
      </c>
      <c r="C29" s="9" t="s">
        <v>327</v>
      </c>
      <c r="D29" s="10" t="s">
        <v>374</v>
      </c>
      <c r="E29" s="9" t="s">
        <v>327</v>
      </c>
      <c r="F29" s="4" t="s">
        <v>288</v>
      </c>
      <c r="G29" s="4" t="s">
        <v>289</v>
      </c>
      <c r="H29" s="4" t="s">
        <v>307</v>
      </c>
      <c r="I29" s="10" t="s">
        <v>383</v>
      </c>
      <c r="J29" s="9" t="s">
        <v>327</v>
      </c>
      <c r="K29" s="4" t="s">
        <v>288</v>
      </c>
      <c r="L29" s="4" t="s">
        <v>289</v>
      </c>
      <c r="M29" s="4" t="s">
        <v>289</v>
      </c>
      <c r="N29" s="4" t="s">
        <v>288</v>
      </c>
      <c r="O29" s="4" t="s">
        <v>308</v>
      </c>
      <c r="P29" s="4" t="s">
        <v>234</v>
      </c>
      <c r="Q29" s="4" t="s">
        <v>239</v>
      </c>
      <c r="R29" s="10" t="s">
        <v>238</v>
      </c>
      <c r="S29" s="9" t="s">
        <v>237</v>
      </c>
      <c r="T29" s="4" t="s">
        <v>358</v>
      </c>
      <c r="U29" s="10" t="s">
        <v>237</v>
      </c>
    </row>
    <row r="30" spans="1:21" x14ac:dyDescent="0.25">
      <c r="A30" s="4"/>
      <c r="B30" s="9" t="s">
        <v>1031</v>
      </c>
      <c r="C30" s="9" t="s">
        <v>412</v>
      </c>
      <c r="D30" s="10" t="s">
        <v>1440</v>
      </c>
      <c r="E30" s="9" t="s">
        <v>899</v>
      </c>
      <c r="F30" s="4" t="s">
        <v>349</v>
      </c>
      <c r="G30" s="4" t="s">
        <v>222</v>
      </c>
      <c r="H30" s="4" t="s">
        <v>300</v>
      </c>
      <c r="I30" s="10" t="s">
        <v>207</v>
      </c>
      <c r="J30" s="9" t="s">
        <v>899</v>
      </c>
      <c r="K30" s="4" t="s">
        <v>349</v>
      </c>
      <c r="L30" s="4" t="s">
        <v>222</v>
      </c>
      <c r="M30" s="4" t="s">
        <v>315</v>
      </c>
      <c r="N30" s="4" t="s">
        <v>246</v>
      </c>
      <c r="O30" s="4" t="s">
        <v>316</v>
      </c>
      <c r="P30" s="4" t="s">
        <v>316</v>
      </c>
      <c r="Q30" s="4" t="s">
        <v>316</v>
      </c>
      <c r="R30" s="10" t="s">
        <v>227</v>
      </c>
      <c r="S30" s="9" t="s">
        <v>245</v>
      </c>
      <c r="T30" s="4" t="s">
        <v>1031</v>
      </c>
      <c r="U30" s="10" t="s">
        <v>245</v>
      </c>
    </row>
    <row r="31" spans="1:21" x14ac:dyDescent="0.25">
      <c r="A31" s="4"/>
      <c r="B31" s="9" t="s">
        <v>175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1879</v>
      </c>
      <c r="B32" s="9" t="s">
        <v>327</v>
      </c>
      <c r="C32" s="9" t="s">
        <v>289</v>
      </c>
      <c r="D32" s="10" t="s">
        <v>374</v>
      </c>
      <c r="E32" s="9" t="s">
        <v>355</v>
      </c>
      <c r="F32" s="4" t="s">
        <v>288</v>
      </c>
      <c r="G32" s="4" t="s">
        <v>235</v>
      </c>
      <c r="H32" s="4" t="s">
        <v>325</v>
      </c>
      <c r="I32" s="10" t="s">
        <v>289</v>
      </c>
      <c r="J32" s="9" t="s">
        <v>355</v>
      </c>
      <c r="K32" s="4" t="s">
        <v>288</v>
      </c>
      <c r="L32" s="4" t="s">
        <v>235</v>
      </c>
      <c r="M32" s="4" t="s">
        <v>282</v>
      </c>
      <c r="N32" s="4" t="s">
        <v>234</v>
      </c>
      <c r="O32" s="4" t="s">
        <v>236</v>
      </c>
      <c r="P32" s="4" t="s">
        <v>414</v>
      </c>
      <c r="Q32" s="4" t="s">
        <v>252</v>
      </c>
      <c r="R32" s="10" t="s">
        <v>233</v>
      </c>
      <c r="S32" s="9" t="s">
        <v>237</v>
      </c>
      <c r="T32" s="4" t="s">
        <v>414</v>
      </c>
      <c r="U32" s="10" t="s">
        <v>237</v>
      </c>
    </row>
    <row r="33" spans="1:21" x14ac:dyDescent="0.25">
      <c r="A33" s="4"/>
      <c r="B33" s="9" t="s">
        <v>1226</v>
      </c>
      <c r="C33" s="9" t="s">
        <v>396</v>
      </c>
      <c r="D33" s="10" t="s">
        <v>388</v>
      </c>
      <c r="E33" s="9" t="s">
        <v>598</v>
      </c>
      <c r="F33" s="4" t="s">
        <v>302</v>
      </c>
      <c r="G33" s="4" t="s">
        <v>334</v>
      </c>
      <c r="H33" s="4" t="s">
        <v>223</v>
      </c>
      <c r="I33" s="10" t="s">
        <v>271</v>
      </c>
      <c r="J33" s="9" t="s">
        <v>598</v>
      </c>
      <c r="K33" s="4" t="s">
        <v>302</v>
      </c>
      <c r="L33" s="4" t="s">
        <v>334</v>
      </c>
      <c r="M33" s="4" t="s">
        <v>270</v>
      </c>
      <c r="N33" s="4" t="s">
        <v>316</v>
      </c>
      <c r="O33" s="4" t="s">
        <v>315</v>
      </c>
      <c r="P33" s="4" t="s">
        <v>270</v>
      </c>
      <c r="Q33" s="4" t="s">
        <v>247</v>
      </c>
      <c r="R33" s="10" t="s">
        <v>300</v>
      </c>
      <c r="S33" s="9" t="s">
        <v>245</v>
      </c>
      <c r="T33" s="4" t="s">
        <v>1226</v>
      </c>
      <c r="U33" s="10" t="s">
        <v>245</v>
      </c>
    </row>
    <row r="34" spans="1:21" x14ac:dyDescent="0.25">
      <c r="A34" s="4"/>
      <c r="B34" s="9" t="s">
        <v>175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1880</v>
      </c>
      <c r="B35" s="9" t="s">
        <v>288</v>
      </c>
      <c r="C35" s="9" t="s">
        <v>288</v>
      </c>
      <c r="D35" s="10" t="s">
        <v>383</v>
      </c>
      <c r="E35" s="9" t="s">
        <v>327</v>
      </c>
      <c r="F35" s="4" t="s">
        <v>374</v>
      </c>
      <c r="G35" s="4" t="s">
        <v>233</v>
      </c>
      <c r="H35" s="4" t="s">
        <v>309</v>
      </c>
      <c r="I35" s="10" t="s">
        <v>325</v>
      </c>
      <c r="J35" s="9" t="s">
        <v>327</v>
      </c>
      <c r="K35" s="4" t="s">
        <v>374</v>
      </c>
      <c r="L35" s="4" t="s">
        <v>233</v>
      </c>
      <c r="M35" s="4" t="s">
        <v>308</v>
      </c>
      <c r="N35" s="4" t="s">
        <v>237</v>
      </c>
      <c r="O35" s="4" t="s">
        <v>308</v>
      </c>
      <c r="P35" s="4" t="s">
        <v>325</v>
      </c>
      <c r="Q35" s="4" t="s">
        <v>237</v>
      </c>
      <c r="R35" s="10" t="s">
        <v>236</v>
      </c>
      <c r="S35" s="9" t="s">
        <v>237</v>
      </c>
      <c r="T35" s="4" t="s">
        <v>237</v>
      </c>
      <c r="U35" s="10" t="s">
        <v>478</v>
      </c>
    </row>
    <row r="36" spans="1:21" x14ac:dyDescent="0.25">
      <c r="A36" s="4"/>
      <c r="B36" s="9" t="s">
        <v>652</v>
      </c>
      <c r="C36" s="9" t="s">
        <v>567</v>
      </c>
      <c r="D36" s="10" t="s">
        <v>787</v>
      </c>
      <c r="E36" s="9" t="s">
        <v>662</v>
      </c>
      <c r="F36" s="4" t="s">
        <v>538</v>
      </c>
      <c r="G36" s="4" t="s">
        <v>226</v>
      </c>
      <c r="H36" s="4" t="s">
        <v>247</v>
      </c>
      <c r="I36" s="10" t="s">
        <v>210</v>
      </c>
      <c r="J36" s="9" t="s">
        <v>662</v>
      </c>
      <c r="K36" s="4" t="s">
        <v>538</v>
      </c>
      <c r="L36" s="4" t="s">
        <v>226</v>
      </c>
      <c r="M36" s="4" t="s">
        <v>321</v>
      </c>
      <c r="N36" s="4" t="s">
        <v>245</v>
      </c>
      <c r="O36" s="4" t="s">
        <v>316</v>
      </c>
      <c r="P36" s="4" t="s">
        <v>315</v>
      </c>
      <c r="Q36" s="4" t="s">
        <v>245</v>
      </c>
      <c r="R36" s="10" t="s">
        <v>300</v>
      </c>
      <c r="S36" s="9" t="s">
        <v>245</v>
      </c>
      <c r="T36" s="4" t="s">
        <v>245</v>
      </c>
      <c r="U36" s="10" t="s">
        <v>652</v>
      </c>
    </row>
    <row r="37" spans="1:21" x14ac:dyDescent="0.25">
      <c r="A37" s="4"/>
      <c r="B37" s="9" t="s">
        <v>176</v>
      </c>
      <c r="C37" s="9" t="s">
        <v>250</v>
      </c>
      <c r="D37" s="10" t="s">
        <v>250</v>
      </c>
      <c r="E37" s="9" t="s">
        <v>162</v>
      </c>
      <c r="F37" s="4" t="s">
        <v>250</v>
      </c>
      <c r="G37" s="4" t="s">
        <v>160</v>
      </c>
      <c r="H37" s="4" t="s">
        <v>250</v>
      </c>
      <c r="I37" s="10" t="s">
        <v>250</v>
      </c>
      <c r="J37" s="9" t="s">
        <v>167</v>
      </c>
      <c r="K37" s="4" t="s">
        <v>250</v>
      </c>
      <c r="L37" s="4" t="s">
        <v>165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1881</v>
      </c>
      <c r="B38" s="9" t="s">
        <v>233</v>
      </c>
      <c r="C38" s="9" t="s">
        <v>234</v>
      </c>
      <c r="D38" s="10" t="s">
        <v>236</v>
      </c>
      <c r="E38" s="9" t="s">
        <v>236</v>
      </c>
      <c r="F38" s="4" t="s">
        <v>236</v>
      </c>
      <c r="G38" s="4" t="s">
        <v>309</v>
      </c>
      <c r="H38" s="4" t="s">
        <v>309</v>
      </c>
      <c r="I38" s="10" t="s">
        <v>233</v>
      </c>
      <c r="J38" s="9" t="s">
        <v>236</v>
      </c>
      <c r="K38" s="4" t="s">
        <v>236</v>
      </c>
      <c r="L38" s="4" t="s">
        <v>309</v>
      </c>
      <c r="M38" s="4" t="s">
        <v>307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239</v>
      </c>
      <c r="S38" s="9" t="s">
        <v>237</v>
      </c>
      <c r="T38" s="4" t="s">
        <v>237</v>
      </c>
      <c r="U38" s="10" t="s">
        <v>338</v>
      </c>
    </row>
    <row r="39" spans="1:21" x14ac:dyDescent="0.25">
      <c r="A39" s="4"/>
      <c r="B39" s="9" t="s">
        <v>902</v>
      </c>
      <c r="C39" s="9" t="s">
        <v>556</v>
      </c>
      <c r="D39" s="10" t="s">
        <v>401</v>
      </c>
      <c r="E39" s="9" t="s">
        <v>767</v>
      </c>
      <c r="F39" s="4" t="s">
        <v>427</v>
      </c>
      <c r="G39" s="4" t="s">
        <v>271</v>
      </c>
      <c r="H39" s="4" t="s">
        <v>247</v>
      </c>
      <c r="I39" s="10" t="s">
        <v>244</v>
      </c>
      <c r="J39" s="9" t="s">
        <v>767</v>
      </c>
      <c r="K39" s="4" t="s">
        <v>427</v>
      </c>
      <c r="L39" s="4" t="s">
        <v>271</v>
      </c>
      <c r="M39" s="4" t="s">
        <v>316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210</v>
      </c>
      <c r="S39" s="9" t="s">
        <v>245</v>
      </c>
      <c r="T39" s="4" t="s">
        <v>245</v>
      </c>
      <c r="U39" s="10" t="s">
        <v>902</v>
      </c>
    </row>
    <row r="40" spans="1:21" x14ac:dyDescent="0.25">
      <c r="A40" s="4"/>
      <c r="B40" s="9" t="s">
        <v>176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1870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1871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245</v>
      </c>
      <c r="C45" s="9" t="s">
        <v>245</v>
      </c>
      <c r="D45" s="10" t="s">
        <v>245</v>
      </c>
      <c r="E45" s="9" t="s">
        <v>245</v>
      </c>
      <c r="F45" s="4" t="s">
        <v>245</v>
      </c>
      <c r="G45" s="4" t="s">
        <v>245</v>
      </c>
      <c r="H45" s="4" t="s">
        <v>245</v>
      </c>
      <c r="I45" s="10" t="s">
        <v>245</v>
      </c>
      <c r="J45" s="9" t="s">
        <v>245</v>
      </c>
      <c r="K45" s="4" t="s">
        <v>245</v>
      </c>
      <c r="L45" s="4" t="s">
        <v>245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245</v>
      </c>
      <c r="S45" s="9" t="s">
        <v>245</v>
      </c>
      <c r="T45" s="4" t="s">
        <v>245</v>
      </c>
      <c r="U45" s="10" t="s">
        <v>245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46" priority="13">
      <formula>$B$18&gt;0</formula>
    </cfRule>
  </conditionalFormatting>
  <conditionalFormatting sqref="A22:U22">
    <cfRule type="expression" dxfId="245" priority="12">
      <formula>A22&lt;&gt;""</formula>
    </cfRule>
  </conditionalFormatting>
  <conditionalFormatting sqref="A25:U25">
    <cfRule type="expression" dxfId="244" priority="11">
      <formula>A25&lt;&gt;""</formula>
    </cfRule>
  </conditionalFormatting>
  <conditionalFormatting sqref="A28:U28">
    <cfRule type="expression" dxfId="243" priority="10">
      <formula>A28&lt;&gt;""</formula>
    </cfRule>
  </conditionalFormatting>
  <conditionalFormatting sqref="A31:U31">
    <cfRule type="expression" dxfId="242" priority="9">
      <formula>A31&lt;&gt;""</formula>
    </cfRule>
  </conditionalFormatting>
  <conditionalFormatting sqref="A34:U34">
    <cfRule type="expression" dxfId="241" priority="8">
      <formula>A34&lt;&gt;""</formula>
    </cfRule>
  </conditionalFormatting>
  <conditionalFormatting sqref="A37:U37">
    <cfRule type="expression" dxfId="240" priority="7">
      <formula>A37&lt;&gt;""</formula>
    </cfRule>
  </conditionalFormatting>
  <conditionalFormatting sqref="A40:U40">
    <cfRule type="expression" dxfId="239" priority="6">
      <formula>A40&lt;&gt;""</formula>
    </cfRule>
  </conditionalFormatting>
  <conditionalFormatting sqref="A43:U43">
    <cfRule type="expression" dxfId="238" priority="5">
      <formula>A43&lt;&gt;""</formula>
    </cfRule>
  </conditionalFormatting>
  <conditionalFormatting sqref="A46:U46">
    <cfRule type="expression" dxfId="237" priority="4">
      <formula>A46&lt;&gt;""</formula>
    </cfRule>
  </conditionalFormatting>
  <conditionalFormatting sqref="A49:U49">
    <cfRule type="expression" dxfId="236" priority="3">
      <formula>A49&lt;&gt;""</formula>
    </cfRule>
  </conditionalFormatting>
  <conditionalFormatting sqref="A52:U52">
    <cfRule type="expression" dxfId="235" priority="2">
      <formula>A52&lt;&gt;""</formula>
    </cfRule>
  </conditionalFormatting>
  <conditionalFormatting sqref="A55:U55">
    <cfRule type="expression" dxfId="2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1882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1883</v>
      </c>
      <c r="B20" s="9" t="s">
        <v>439</v>
      </c>
      <c r="C20" s="9" t="s">
        <v>442</v>
      </c>
      <c r="D20" s="10" t="s">
        <v>439</v>
      </c>
      <c r="E20" s="9" t="s">
        <v>663</v>
      </c>
      <c r="F20" s="4" t="s">
        <v>237</v>
      </c>
      <c r="G20" s="4" t="s">
        <v>237</v>
      </c>
      <c r="H20" s="4" t="s">
        <v>237</v>
      </c>
      <c r="I20" s="10" t="s">
        <v>237</v>
      </c>
      <c r="J20" s="9" t="s">
        <v>663</v>
      </c>
      <c r="K20" s="4" t="s">
        <v>237</v>
      </c>
      <c r="L20" s="4" t="s">
        <v>237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237</v>
      </c>
      <c r="S20" s="9" t="s">
        <v>497</v>
      </c>
      <c r="T20" s="4" t="s">
        <v>442</v>
      </c>
      <c r="U20" s="10" t="s">
        <v>256</v>
      </c>
    </row>
    <row r="21" spans="1:21" x14ac:dyDescent="0.25">
      <c r="A21" s="4"/>
      <c r="B21" s="9" t="s">
        <v>218</v>
      </c>
      <c r="C21" s="9" t="s">
        <v>1884</v>
      </c>
      <c r="D21" s="10" t="s">
        <v>1885</v>
      </c>
      <c r="E21" s="9" t="s">
        <v>218</v>
      </c>
      <c r="F21" s="4" t="s">
        <v>245</v>
      </c>
      <c r="G21" s="4" t="s">
        <v>245</v>
      </c>
      <c r="H21" s="4" t="s">
        <v>245</v>
      </c>
      <c r="I21" s="10" t="s">
        <v>245</v>
      </c>
      <c r="J21" s="9" t="s">
        <v>218</v>
      </c>
      <c r="K21" s="4" t="s">
        <v>245</v>
      </c>
      <c r="L21" s="4" t="s">
        <v>245</v>
      </c>
      <c r="M21" s="4" t="s">
        <v>245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245</v>
      </c>
      <c r="S21" s="9" t="s">
        <v>800</v>
      </c>
      <c r="T21" s="4" t="s">
        <v>1015</v>
      </c>
      <c r="U21" s="10" t="s">
        <v>1050</v>
      </c>
    </row>
    <row r="22" spans="1:21" x14ac:dyDescent="0.25">
      <c r="A22" s="4"/>
      <c r="B22" s="9" t="s">
        <v>1886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1887</v>
      </c>
      <c r="B23" s="9" t="s">
        <v>235</v>
      </c>
      <c r="C23" s="9" t="s">
        <v>325</v>
      </c>
      <c r="D23" s="10" t="s">
        <v>326</v>
      </c>
      <c r="E23" s="9" t="s">
        <v>237</v>
      </c>
      <c r="F23" s="4" t="s">
        <v>663</v>
      </c>
      <c r="G23" s="4" t="s">
        <v>237</v>
      </c>
      <c r="H23" s="4" t="s">
        <v>237</v>
      </c>
      <c r="I23" s="10" t="s">
        <v>237</v>
      </c>
      <c r="J23" s="9" t="s">
        <v>237</v>
      </c>
      <c r="K23" s="4" t="s">
        <v>663</v>
      </c>
      <c r="L23" s="4" t="s">
        <v>237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237</v>
      </c>
      <c r="S23" s="9" t="s">
        <v>374</v>
      </c>
      <c r="T23" s="4" t="s">
        <v>325</v>
      </c>
      <c r="U23" s="10" t="s">
        <v>326</v>
      </c>
    </row>
    <row r="24" spans="1:21" x14ac:dyDescent="0.25">
      <c r="A24" s="4"/>
      <c r="B24" s="9" t="s">
        <v>219</v>
      </c>
      <c r="C24" s="9" t="s">
        <v>767</v>
      </c>
      <c r="D24" s="10" t="s">
        <v>589</v>
      </c>
      <c r="E24" s="9" t="s">
        <v>245</v>
      </c>
      <c r="F24" s="4" t="s">
        <v>219</v>
      </c>
      <c r="G24" s="4" t="s">
        <v>245</v>
      </c>
      <c r="H24" s="4" t="s">
        <v>245</v>
      </c>
      <c r="I24" s="10" t="s">
        <v>245</v>
      </c>
      <c r="J24" s="9" t="s">
        <v>245</v>
      </c>
      <c r="K24" s="4" t="s">
        <v>219</v>
      </c>
      <c r="L24" s="4" t="s">
        <v>245</v>
      </c>
      <c r="M24" s="4" t="s">
        <v>245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245</v>
      </c>
      <c r="S24" s="9" t="s">
        <v>410</v>
      </c>
      <c r="T24" s="4" t="s">
        <v>590</v>
      </c>
      <c r="U24" s="10" t="s">
        <v>800</v>
      </c>
    </row>
    <row r="25" spans="1:21" x14ac:dyDescent="0.25">
      <c r="A25" s="4"/>
      <c r="B25" s="9" t="s">
        <v>577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187</v>
      </c>
      <c r="B26" s="9" t="s">
        <v>327</v>
      </c>
      <c r="C26" s="9" t="s">
        <v>327</v>
      </c>
      <c r="D26" s="10" t="s">
        <v>327</v>
      </c>
      <c r="E26" s="9" t="s">
        <v>237</v>
      </c>
      <c r="F26" s="4" t="s">
        <v>237</v>
      </c>
      <c r="G26" s="4" t="s">
        <v>663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663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359</v>
      </c>
      <c r="T26" s="4" t="s">
        <v>289</v>
      </c>
      <c r="U26" s="10" t="s">
        <v>236</v>
      </c>
    </row>
    <row r="27" spans="1:21" x14ac:dyDescent="0.25">
      <c r="A27" s="4"/>
      <c r="B27" s="9" t="s">
        <v>220</v>
      </c>
      <c r="C27" s="9" t="s">
        <v>762</v>
      </c>
      <c r="D27" s="10" t="s">
        <v>1683</v>
      </c>
      <c r="E27" s="9" t="s">
        <v>245</v>
      </c>
      <c r="F27" s="4" t="s">
        <v>245</v>
      </c>
      <c r="G27" s="4" t="s">
        <v>220</v>
      </c>
      <c r="H27" s="4" t="s">
        <v>245</v>
      </c>
      <c r="I27" s="10" t="s">
        <v>245</v>
      </c>
      <c r="J27" s="9" t="s">
        <v>245</v>
      </c>
      <c r="K27" s="4" t="s">
        <v>245</v>
      </c>
      <c r="L27" s="4" t="s">
        <v>220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249</v>
      </c>
      <c r="T27" s="4" t="s">
        <v>1225</v>
      </c>
      <c r="U27" s="10" t="s">
        <v>349</v>
      </c>
    </row>
    <row r="28" spans="1:21" x14ac:dyDescent="0.25">
      <c r="A28" s="4"/>
      <c r="B28" s="9" t="s">
        <v>1273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176</v>
      </c>
      <c r="T28" s="4" t="s">
        <v>176</v>
      </c>
      <c r="U28" s="10" t="s">
        <v>462</v>
      </c>
    </row>
    <row r="29" spans="1:21" x14ac:dyDescent="0.25">
      <c r="A29" s="4" t="s">
        <v>1888</v>
      </c>
      <c r="B29" s="9" t="s">
        <v>239</v>
      </c>
      <c r="C29" s="9" t="s">
        <v>238</v>
      </c>
      <c r="D29" s="10" t="s">
        <v>233</v>
      </c>
      <c r="E29" s="9" t="s">
        <v>237</v>
      </c>
      <c r="F29" s="4" t="s">
        <v>237</v>
      </c>
      <c r="G29" s="4" t="s">
        <v>237</v>
      </c>
      <c r="H29" s="4" t="s">
        <v>663</v>
      </c>
      <c r="I29" s="10" t="s">
        <v>663</v>
      </c>
      <c r="J29" s="9" t="s">
        <v>237</v>
      </c>
      <c r="K29" s="4" t="s">
        <v>237</v>
      </c>
      <c r="L29" s="4" t="s">
        <v>237</v>
      </c>
      <c r="M29" s="4" t="s">
        <v>663</v>
      </c>
      <c r="N29" s="4" t="s">
        <v>663</v>
      </c>
      <c r="O29" s="4" t="s">
        <v>663</v>
      </c>
      <c r="P29" s="4" t="s">
        <v>663</v>
      </c>
      <c r="Q29" s="4" t="s">
        <v>663</v>
      </c>
      <c r="R29" s="10" t="s">
        <v>663</v>
      </c>
      <c r="S29" s="9" t="s">
        <v>327</v>
      </c>
      <c r="T29" s="4" t="s">
        <v>239</v>
      </c>
      <c r="U29" s="10" t="s">
        <v>473</v>
      </c>
    </row>
    <row r="30" spans="1:21" x14ac:dyDescent="0.25">
      <c r="A30" s="4"/>
      <c r="B30" s="9" t="s">
        <v>486</v>
      </c>
      <c r="C30" s="9" t="s">
        <v>512</v>
      </c>
      <c r="D30" s="10" t="s">
        <v>719</v>
      </c>
      <c r="E30" s="9" t="s">
        <v>245</v>
      </c>
      <c r="F30" s="4" t="s">
        <v>245</v>
      </c>
      <c r="G30" s="4" t="s">
        <v>245</v>
      </c>
      <c r="H30" s="4" t="s">
        <v>221</v>
      </c>
      <c r="I30" s="10" t="s">
        <v>222</v>
      </c>
      <c r="J30" s="9" t="s">
        <v>245</v>
      </c>
      <c r="K30" s="4" t="s">
        <v>245</v>
      </c>
      <c r="L30" s="4" t="s">
        <v>245</v>
      </c>
      <c r="M30" s="4" t="s">
        <v>223</v>
      </c>
      <c r="N30" s="4" t="s">
        <v>224</v>
      </c>
      <c r="O30" s="4" t="s">
        <v>225</v>
      </c>
      <c r="P30" s="4" t="s">
        <v>226</v>
      </c>
      <c r="Q30" s="4" t="s">
        <v>227</v>
      </c>
      <c r="R30" s="10" t="s">
        <v>228</v>
      </c>
      <c r="S30" s="9" t="s">
        <v>594</v>
      </c>
      <c r="T30" s="4" t="s">
        <v>939</v>
      </c>
      <c r="U30" s="10" t="s">
        <v>399</v>
      </c>
    </row>
    <row r="31" spans="1:21" x14ac:dyDescent="0.25">
      <c r="A31" s="4"/>
      <c r="B31" s="9" t="s">
        <v>1889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1870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245</v>
      </c>
      <c r="C36" s="9" t="s">
        <v>245</v>
      </c>
      <c r="D36" s="10" t="s">
        <v>245</v>
      </c>
      <c r="E36" s="9" t="s">
        <v>245</v>
      </c>
      <c r="F36" s="4" t="s">
        <v>245</v>
      </c>
      <c r="G36" s="4" t="s">
        <v>245</v>
      </c>
      <c r="H36" s="4" t="s">
        <v>245</v>
      </c>
      <c r="I36" s="10" t="s">
        <v>245</v>
      </c>
      <c r="J36" s="9" t="s">
        <v>245</v>
      </c>
      <c r="K36" s="4" t="s">
        <v>245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245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320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245</v>
      </c>
      <c r="C39" s="9" t="s">
        <v>245</v>
      </c>
      <c r="D39" s="10" t="s">
        <v>245</v>
      </c>
      <c r="E39" s="9" t="s">
        <v>245</v>
      </c>
      <c r="F39" s="4" t="s">
        <v>245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245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245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322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33" priority="13">
      <formula>$B$18&gt;0</formula>
    </cfRule>
  </conditionalFormatting>
  <conditionalFormatting sqref="A22:U22">
    <cfRule type="expression" dxfId="232" priority="12">
      <formula>A22&lt;&gt;""</formula>
    </cfRule>
  </conditionalFormatting>
  <conditionalFormatting sqref="A25:U25">
    <cfRule type="expression" dxfId="231" priority="11">
      <formula>A25&lt;&gt;""</formula>
    </cfRule>
  </conditionalFormatting>
  <conditionalFormatting sqref="A28:U28">
    <cfRule type="expression" dxfId="230" priority="10">
      <formula>A28&lt;&gt;""</formula>
    </cfRule>
  </conditionalFormatting>
  <conditionalFormatting sqref="A31:U31">
    <cfRule type="expression" dxfId="229" priority="9">
      <formula>A31&lt;&gt;""</formula>
    </cfRule>
  </conditionalFormatting>
  <conditionalFormatting sqref="A34:U34">
    <cfRule type="expression" dxfId="228" priority="8">
      <formula>A34&lt;&gt;""</formula>
    </cfRule>
  </conditionalFormatting>
  <conditionalFormatting sqref="A37:U37">
    <cfRule type="expression" dxfId="227" priority="7">
      <formula>A37&lt;&gt;""</formula>
    </cfRule>
  </conditionalFormatting>
  <conditionalFormatting sqref="A40:U40">
    <cfRule type="expression" dxfId="226" priority="6">
      <formula>A40&lt;&gt;""</formula>
    </cfRule>
  </conditionalFormatting>
  <conditionalFormatting sqref="A43:U43">
    <cfRule type="expression" dxfId="225" priority="5">
      <formula>A43&lt;&gt;""</formula>
    </cfRule>
  </conditionalFormatting>
  <conditionalFormatting sqref="A46:U46">
    <cfRule type="expression" dxfId="224" priority="4">
      <formula>A46&lt;&gt;""</formula>
    </cfRule>
  </conditionalFormatting>
  <conditionalFormatting sqref="A49:U49">
    <cfRule type="expression" dxfId="223" priority="3">
      <formula>A49&lt;&gt;""</formula>
    </cfRule>
  </conditionalFormatting>
  <conditionalFormatting sqref="A52:U52">
    <cfRule type="expression" dxfId="222" priority="2">
      <formula>A52&lt;&gt;""</formula>
    </cfRule>
  </conditionalFormatting>
  <conditionalFormatting sqref="A55:U55">
    <cfRule type="expression" dxfId="2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1890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1891</v>
      </c>
      <c r="B20" s="9" t="s">
        <v>439</v>
      </c>
      <c r="C20" s="9" t="s">
        <v>442</v>
      </c>
      <c r="D20" s="10" t="s">
        <v>439</v>
      </c>
      <c r="E20" s="9" t="s">
        <v>663</v>
      </c>
      <c r="F20" s="4" t="s">
        <v>237</v>
      </c>
      <c r="G20" s="4" t="s">
        <v>237</v>
      </c>
      <c r="H20" s="4" t="s">
        <v>237</v>
      </c>
      <c r="I20" s="10" t="s">
        <v>237</v>
      </c>
      <c r="J20" s="9" t="s">
        <v>663</v>
      </c>
      <c r="K20" s="4" t="s">
        <v>237</v>
      </c>
      <c r="L20" s="4" t="s">
        <v>237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237</v>
      </c>
      <c r="S20" s="9" t="s">
        <v>497</v>
      </c>
      <c r="T20" s="4" t="s">
        <v>442</v>
      </c>
      <c r="U20" s="10" t="s">
        <v>256</v>
      </c>
    </row>
    <row r="21" spans="1:21" x14ac:dyDescent="0.25">
      <c r="A21" s="4"/>
      <c r="B21" s="9" t="s">
        <v>218</v>
      </c>
      <c r="C21" s="9" t="s">
        <v>1884</v>
      </c>
      <c r="D21" s="10" t="s">
        <v>1885</v>
      </c>
      <c r="E21" s="9" t="s">
        <v>218</v>
      </c>
      <c r="F21" s="4" t="s">
        <v>245</v>
      </c>
      <c r="G21" s="4" t="s">
        <v>245</v>
      </c>
      <c r="H21" s="4" t="s">
        <v>245</v>
      </c>
      <c r="I21" s="10" t="s">
        <v>245</v>
      </c>
      <c r="J21" s="9" t="s">
        <v>218</v>
      </c>
      <c r="K21" s="4" t="s">
        <v>245</v>
      </c>
      <c r="L21" s="4" t="s">
        <v>245</v>
      </c>
      <c r="M21" s="4" t="s">
        <v>245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245</v>
      </c>
      <c r="S21" s="9" t="s">
        <v>800</v>
      </c>
      <c r="T21" s="4" t="s">
        <v>1015</v>
      </c>
      <c r="U21" s="10" t="s">
        <v>1050</v>
      </c>
    </row>
    <row r="22" spans="1:21" x14ac:dyDescent="0.25">
      <c r="A22" s="4"/>
      <c r="B22" s="9" t="s">
        <v>1886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1892</v>
      </c>
      <c r="B23" s="9" t="s">
        <v>284</v>
      </c>
      <c r="C23" s="9" t="s">
        <v>497</v>
      </c>
      <c r="D23" s="10" t="s">
        <v>284</v>
      </c>
      <c r="E23" s="9" t="s">
        <v>237</v>
      </c>
      <c r="F23" s="4" t="s">
        <v>663</v>
      </c>
      <c r="G23" s="4" t="s">
        <v>663</v>
      </c>
      <c r="H23" s="4" t="s">
        <v>663</v>
      </c>
      <c r="I23" s="10" t="s">
        <v>663</v>
      </c>
      <c r="J23" s="9" t="s">
        <v>237</v>
      </c>
      <c r="K23" s="4" t="s">
        <v>663</v>
      </c>
      <c r="L23" s="4" t="s">
        <v>663</v>
      </c>
      <c r="M23" s="4" t="s">
        <v>663</v>
      </c>
      <c r="N23" s="4" t="s">
        <v>663</v>
      </c>
      <c r="O23" s="4" t="s">
        <v>663</v>
      </c>
      <c r="P23" s="4" t="s">
        <v>663</v>
      </c>
      <c r="Q23" s="4" t="s">
        <v>663</v>
      </c>
      <c r="R23" s="10" t="s">
        <v>663</v>
      </c>
      <c r="S23" s="9" t="s">
        <v>442</v>
      </c>
      <c r="T23" s="4" t="s">
        <v>497</v>
      </c>
      <c r="U23" s="10" t="s">
        <v>354</v>
      </c>
    </row>
    <row r="24" spans="1:21" x14ac:dyDescent="0.25">
      <c r="A24" s="4"/>
      <c r="B24" s="9" t="s">
        <v>1893</v>
      </c>
      <c r="C24" s="9" t="s">
        <v>671</v>
      </c>
      <c r="D24" s="10" t="s">
        <v>1011</v>
      </c>
      <c r="E24" s="9" t="s">
        <v>245</v>
      </c>
      <c r="F24" s="4" t="s">
        <v>219</v>
      </c>
      <c r="G24" s="4" t="s">
        <v>220</v>
      </c>
      <c r="H24" s="4" t="s">
        <v>221</v>
      </c>
      <c r="I24" s="10" t="s">
        <v>222</v>
      </c>
      <c r="J24" s="9" t="s">
        <v>245</v>
      </c>
      <c r="K24" s="4" t="s">
        <v>219</v>
      </c>
      <c r="L24" s="4" t="s">
        <v>220</v>
      </c>
      <c r="M24" s="4" t="s">
        <v>223</v>
      </c>
      <c r="N24" s="4" t="s">
        <v>224</v>
      </c>
      <c r="O24" s="4" t="s">
        <v>225</v>
      </c>
      <c r="P24" s="4" t="s">
        <v>226</v>
      </c>
      <c r="Q24" s="4" t="s">
        <v>227</v>
      </c>
      <c r="R24" s="10" t="s">
        <v>228</v>
      </c>
      <c r="S24" s="9" t="s">
        <v>1530</v>
      </c>
      <c r="T24" s="4" t="s">
        <v>1894</v>
      </c>
      <c r="U24" s="10" t="s">
        <v>1305</v>
      </c>
    </row>
    <row r="25" spans="1:21" x14ac:dyDescent="0.25">
      <c r="A25" s="4"/>
      <c r="B25" s="9" t="s">
        <v>1895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1896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245</v>
      </c>
      <c r="C27" s="9" t="s">
        <v>245</v>
      </c>
      <c r="D27" s="10" t="s">
        <v>245</v>
      </c>
      <c r="E27" s="9" t="s">
        <v>245</v>
      </c>
      <c r="F27" s="4" t="s">
        <v>245</v>
      </c>
      <c r="G27" s="4" t="s">
        <v>245</v>
      </c>
      <c r="H27" s="4" t="s">
        <v>245</v>
      </c>
      <c r="I27" s="10" t="s">
        <v>245</v>
      </c>
      <c r="J27" s="9" t="s">
        <v>245</v>
      </c>
      <c r="K27" s="4" t="s">
        <v>245</v>
      </c>
      <c r="L27" s="4" t="s">
        <v>245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245</v>
      </c>
      <c r="U27" s="10" t="s">
        <v>245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1870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245</v>
      </c>
      <c r="C30" s="9" t="s">
        <v>245</v>
      </c>
      <c r="D30" s="10" t="s">
        <v>245</v>
      </c>
      <c r="E30" s="9" t="s">
        <v>245</v>
      </c>
      <c r="F30" s="4" t="s">
        <v>245</v>
      </c>
      <c r="G30" s="4" t="s">
        <v>245</v>
      </c>
      <c r="H30" s="4" t="s">
        <v>245</v>
      </c>
      <c r="I30" s="10" t="s">
        <v>245</v>
      </c>
      <c r="J30" s="9" t="s">
        <v>245</v>
      </c>
      <c r="K30" s="4" t="s">
        <v>245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245</v>
      </c>
      <c r="U30" s="10" t="s">
        <v>245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320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1897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245</v>
      </c>
      <c r="C36" s="9" t="s">
        <v>245</v>
      </c>
      <c r="D36" s="10" t="s">
        <v>245</v>
      </c>
      <c r="E36" s="9" t="s">
        <v>245</v>
      </c>
      <c r="F36" s="4" t="s">
        <v>245</v>
      </c>
      <c r="G36" s="4" t="s">
        <v>245</v>
      </c>
      <c r="H36" s="4" t="s">
        <v>245</v>
      </c>
      <c r="I36" s="10" t="s">
        <v>245</v>
      </c>
      <c r="J36" s="9" t="s">
        <v>245</v>
      </c>
      <c r="K36" s="4" t="s">
        <v>245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245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20" priority="13">
      <formula>$B$18&gt;0</formula>
    </cfRule>
  </conditionalFormatting>
  <conditionalFormatting sqref="A22:U22">
    <cfRule type="expression" dxfId="219" priority="12">
      <formula>A22&lt;&gt;""</formula>
    </cfRule>
  </conditionalFormatting>
  <conditionalFormatting sqref="A25:U25">
    <cfRule type="expression" dxfId="218" priority="11">
      <formula>A25&lt;&gt;""</formula>
    </cfRule>
  </conditionalFormatting>
  <conditionalFormatting sqref="A28:U28">
    <cfRule type="expression" dxfId="217" priority="10">
      <formula>A28&lt;&gt;""</formula>
    </cfRule>
  </conditionalFormatting>
  <conditionalFormatting sqref="A31:U31">
    <cfRule type="expression" dxfId="216" priority="9">
      <formula>A31&lt;&gt;""</formula>
    </cfRule>
  </conditionalFormatting>
  <conditionalFormatting sqref="A34:U34">
    <cfRule type="expression" dxfId="215" priority="8">
      <formula>A34&lt;&gt;""</formula>
    </cfRule>
  </conditionalFormatting>
  <conditionalFormatting sqref="A37:U37">
    <cfRule type="expression" dxfId="214" priority="7">
      <formula>A37&lt;&gt;""</formula>
    </cfRule>
  </conditionalFormatting>
  <conditionalFormatting sqref="A40:U40">
    <cfRule type="expression" dxfId="213" priority="6">
      <formula>A40&lt;&gt;""</formula>
    </cfRule>
  </conditionalFormatting>
  <conditionalFormatting sqref="A43:U43">
    <cfRule type="expression" dxfId="212" priority="5">
      <formula>A43&lt;&gt;""</formula>
    </cfRule>
  </conditionalFormatting>
  <conditionalFormatting sqref="A46:U46">
    <cfRule type="expression" dxfId="211" priority="4">
      <formula>A46&lt;&gt;""</formula>
    </cfRule>
  </conditionalFormatting>
  <conditionalFormatting sqref="A49:U49">
    <cfRule type="expression" dxfId="210" priority="3">
      <formula>A49&lt;&gt;""</formula>
    </cfRule>
  </conditionalFormatting>
  <conditionalFormatting sqref="A52:U52">
    <cfRule type="expression" dxfId="209" priority="2">
      <formula>A52&lt;&gt;""</formula>
    </cfRule>
  </conditionalFormatting>
  <conditionalFormatting sqref="A55:U55">
    <cfRule type="expression" dxfId="2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1898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1899</v>
      </c>
      <c r="B20" s="9" t="s">
        <v>234</v>
      </c>
      <c r="C20" s="9" t="s">
        <v>307</v>
      </c>
      <c r="D20" s="10" t="s">
        <v>233</v>
      </c>
      <c r="E20" s="9" t="s">
        <v>473</v>
      </c>
      <c r="F20" s="4" t="s">
        <v>289</v>
      </c>
      <c r="G20" s="4" t="s">
        <v>234</v>
      </c>
      <c r="H20" s="4" t="s">
        <v>308</v>
      </c>
      <c r="I20" s="10" t="s">
        <v>325</v>
      </c>
      <c r="J20" s="9" t="s">
        <v>473</v>
      </c>
      <c r="K20" s="4" t="s">
        <v>289</v>
      </c>
      <c r="L20" s="4" t="s">
        <v>234</v>
      </c>
      <c r="M20" s="4" t="s">
        <v>325</v>
      </c>
      <c r="N20" s="4" t="s">
        <v>326</v>
      </c>
      <c r="O20" s="4" t="s">
        <v>237</v>
      </c>
      <c r="P20" s="4" t="s">
        <v>237</v>
      </c>
      <c r="Q20" s="4" t="s">
        <v>307</v>
      </c>
      <c r="R20" s="10" t="s">
        <v>234</v>
      </c>
      <c r="S20" s="9" t="s">
        <v>288</v>
      </c>
      <c r="T20" s="4" t="s">
        <v>233</v>
      </c>
      <c r="U20" s="10" t="s">
        <v>308</v>
      </c>
    </row>
    <row r="21" spans="1:21" x14ac:dyDescent="0.25">
      <c r="A21" s="4"/>
      <c r="B21" s="9" t="s">
        <v>472</v>
      </c>
      <c r="C21" s="9" t="s">
        <v>1156</v>
      </c>
      <c r="D21" s="10" t="s">
        <v>719</v>
      </c>
      <c r="E21" s="9" t="s">
        <v>508</v>
      </c>
      <c r="F21" s="4" t="s">
        <v>350</v>
      </c>
      <c r="G21" s="4" t="s">
        <v>409</v>
      </c>
      <c r="H21" s="4" t="s">
        <v>246</v>
      </c>
      <c r="I21" s="10" t="s">
        <v>300</v>
      </c>
      <c r="J21" s="9" t="s">
        <v>508</v>
      </c>
      <c r="K21" s="4" t="s">
        <v>350</v>
      </c>
      <c r="L21" s="4" t="s">
        <v>409</v>
      </c>
      <c r="M21" s="4" t="s">
        <v>246</v>
      </c>
      <c r="N21" s="4" t="s">
        <v>246</v>
      </c>
      <c r="O21" s="4" t="s">
        <v>245</v>
      </c>
      <c r="P21" s="4" t="s">
        <v>245</v>
      </c>
      <c r="Q21" s="4" t="s">
        <v>321</v>
      </c>
      <c r="R21" s="10" t="s">
        <v>270</v>
      </c>
      <c r="S21" s="9" t="s">
        <v>348</v>
      </c>
      <c r="T21" s="4" t="s">
        <v>586</v>
      </c>
      <c r="U21" s="10" t="s">
        <v>207</v>
      </c>
    </row>
    <row r="22" spans="1:21" x14ac:dyDescent="0.25">
      <c r="A22" s="4"/>
      <c r="B22" s="9" t="s">
        <v>577</v>
      </c>
      <c r="C22" s="9" t="s">
        <v>250</v>
      </c>
      <c r="D22" s="10" t="s">
        <v>250</v>
      </c>
      <c r="E22" s="9" t="s">
        <v>161</v>
      </c>
      <c r="F22" s="4" t="s">
        <v>160</v>
      </c>
      <c r="G22" s="4" t="s">
        <v>250</v>
      </c>
      <c r="H22" s="4" t="s">
        <v>250</v>
      </c>
      <c r="I22" s="10" t="s">
        <v>250</v>
      </c>
      <c r="J22" s="9" t="s">
        <v>166</v>
      </c>
      <c r="K22" s="4" t="s">
        <v>165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1900</v>
      </c>
      <c r="B23" s="9" t="s">
        <v>238</v>
      </c>
      <c r="C23" s="9" t="s">
        <v>238</v>
      </c>
      <c r="D23" s="10" t="s">
        <v>239</v>
      </c>
      <c r="E23" s="9" t="s">
        <v>236</v>
      </c>
      <c r="F23" s="4" t="s">
        <v>288</v>
      </c>
      <c r="G23" s="4" t="s">
        <v>326</v>
      </c>
      <c r="H23" s="4" t="s">
        <v>235</v>
      </c>
      <c r="I23" s="10" t="s">
        <v>309</v>
      </c>
      <c r="J23" s="9" t="s">
        <v>236</v>
      </c>
      <c r="K23" s="4" t="s">
        <v>288</v>
      </c>
      <c r="L23" s="4" t="s">
        <v>326</v>
      </c>
      <c r="M23" s="4" t="s">
        <v>309</v>
      </c>
      <c r="N23" s="4" t="s">
        <v>237</v>
      </c>
      <c r="O23" s="4" t="s">
        <v>237</v>
      </c>
      <c r="P23" s="4" t="s">
        <v>288</v>
      </c>
      <c r="Q23" s="4" t="s">
        <v>237</v>
      </c>
      <c r="R23" s="10" t="s">
        <v>374</v>
      </c>
      <c r="S23" s="9" t="s">
        <v>235</v>
      </c>
      <c r="T23" s="4" t="s">
        <v>239</v>
      </c>
      <c r="U23" s="10" t="s">
        <v>238</v>
      </c>
    </row>
    <row r="24" spans="1:21" x14ac:dyDescent="0.25">
      <c r="A24" s="4"/>
      <c r="B24" s="9" t="s">
        <v>1128</v>
      </c>
      <c r="C24" s="9" t="s">
        <v>211</v>
      </c>
      <c r="D24" s="10" t="s">
        <v>586</v>
      </c>
      <c r="E24" s="9" t="s">
        <v>505</v>
      </c>
      <c r="F24" s="4" t="s">
        <v>302</v>
      </c>
      <c r="G24" s="4" t="s">
        <v>350</v>
      </c>
      <c r="H24" s="4" t="s">
        <v>224</v>
      </c>
      <c r="I24" s="10" t="s">
        <v>246</v>
      </c>
      <c r="J24" s="9" t="s">
        <v>505</v>
      </c>
      <c r="K24" s="4" t="s">
        <v>302</v>
      </c>
      <c r="L24" s="4" t="s">
        <v>350</v>
      </c>
      <c r="M24" s="4" t="s">
        <v>321</v>
      </c>
      <c r="N24" s="4" t="s">
        <v>245</v>
      </c>
      <c r="O24" s="4" t="s">
        <v>245</v>
      </c>
      <c r="P24" s="4" t="s">
        <v>315</v>
      </c>
      <c r="Q24" s="4" t="s">
        <v>245</v>
      </c>
      <c r="R24" s="10" t="s">
        <v>223</v>
      </c>
      <c r="S24" s="9" t="s">
        <v>399</v>
      </c>
      <c r="T24" s="4" t="s">
        <v>786</v>
      </c>
      <c r="U24" s="10" t="s">
        <v>397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1901</v>
      </c>
      <c r="B26" s="9" t="s">
        <v>235</v>
      </c>
      <c r="C26" s="9" t="s">
        <v>239</v>
      </c>
      <c r="D26" s="10" t="s">
        <v>288</v>
      </c>
      <c r="E26" s="9" t="s">
        <v>238</v>
      </c>
      <c r="F26" s="4" t="s">
        <v>288</v>
      </c>
      <c r="G26" s="4" t="s">
        <v>355</v>
      </c>
      <c r="H26" s="4" t="s">
        <v>473</v>
      </c>
      <c r="I26" s="10" t="s">
        <v>326</v>
      </c>
      <c r="J26" s="9" t="s">
        <v>238</v>
      </c>
      <c r="K26" s="4" t="s">
        <v>288</v>
      </c>
      <c r="L26" s="4" t="s">
        <v>355</v>
      </c>
      <c r="M26" s="4" t="s">
        <v>237</v>
      </c>
      <c r="N26" s="4" t="s">
        <v>354</v>
      </c>
      <c r="O26" s="4" t="s">
        <v>237</v>
      </c>
      <c r="P26" s="4" t="s">
        <v>237</v>
      </c>
      <c r="Q26" s="4" t="s">
        <v>234</v>
      </c>
      <c r="R26" s="10" t="s">
        <v>238</v>
      </c>
      <c r="S26" s="9" t="s">
        <v>239</v>
      </c>
      <c r="T26" s="4" t="s">
        <v>325</v>
      </c>
      <c r="U26" s="10" t="s">
        <v>383</v>
      </c>
    </row>
    <row r="27" spans="1:21" x14ac:dyDescent="0.25">
      <c r="A27" s="4"/>
      <c r="B27" s="9" t="s">
        <v>1720</v>
      </c>
      <c r="C27" s="9" t="s">
        <v>296</v>
      </c>
      <c r="D27" s="10" t="s">
        <v>1002</v>
      </c>
      <c r="E27" s="9" t="s">
        <v>297</v>
      </c>
      <c r="F27" s="4" t="s">
        <v>302</v>
      </c>
      <c r="G27" s="4" t="s">
        <v>467</v>
      </c>
      <c r="H27" s="4" t="s">
        <v>247</v>
      </c>
      <c r="I27" s="10" t="s">
        <v>227</v>
      </c>
      <c r="J27" s="9" t="s">
        <v>297</v>
      </c>
      <c r="K27" s="4" t="s">
        <v>302</v>
      </c>
      <c r="L27" s="4" t="s">
        <v>467</v>
      </c>
      <c r="M27" s="4" t="s">
        <v>245</v>
      </c>
      <c r="N27" s="4" t="s">
        <v>247</v>
      </c>
      <c r="O27" s="4" t="s">
        <v>245</v>
      </c>
      <c r="P27" s="4" t="s">
        <v>245</v>
      </c>
      <c r="Q27" s="4" t="s">
        <v>321</v>
      </c>
      <c r="R27" s="10" t="s">
        <v>227</v>
      </c>
      <c r="S27" s="9" t="s">
        <v>224</v>
      </c>
      <c r="T27" s="4" t="s">
        <v>1108</v>
      </c>
      <c r="U27" s="10" t="s">
        <v>407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162</v>
      </c>
      <c r="F28" s="4" t="s">
        <v>250</v>
      </c>
      <c r="G28" s="4" t="s">
        <v>160</v>
      </c>
      <c r="H28" s="4" t="s">
        <v>250</v>
      </c>
      <c r="I28" s="10" t="s">
        <v>250</v>
      </c>
      <c r="J28" s="9" t="s">
        <v>167</v>
      </c>
      <c r="K28" s="4" t="s">
        <v>250</v>
      </c>
      <c r="L28" s="4" t="s">
        <v>165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1902</v>
      </c>
      <c r="B29" s="9" t="s">
        <v>239</v>
      </c>
      <c r="C29" s="9" t="s">
        <v>236</v>
      </c>
      <c r="D29" s="10" t="s">
        <v>325</v>
      </c>
      <c r="E29" s="9" t="s">
        <v>239</v>
      </c>
      <c r="F29" s="4" t="s">
        <v>235</v>
      </c>
      <c r="G29" s="4" t="s">
        <v>239</v>
      </c>
      <c r="H29" s="4" t="s">
        <v>309</v>
      </c>
      <c r="I29" s="10" t="s">
        <v>236</v>
      </c>
      <c r="J29" s="9" t="s">
        <v>239</v>
      </c>
      <c r="K29" s="4" t="s">
        <v>235</v>
      </c>
      <c r="L29" s="4" t="s">
        <v>239</v>
      </c>
      <c r="M29" s="4" t="s">
        <v>288</v>
      </c>
      <c r="N29" s="4" t="s">
        <v>325</v>
      </c>
      <c r="O29" s="4" t="s">
        <v>237</v>
      </c>
      <c r="P29" s="4" t="s">
        <v>237</v>
      </c>
      <c r="Q29" s="4" t="s">
        <v>329</v>
      </c>
      <c r="R29" s="10" t="s">
        <v>473</v>
      </c>
      <c r="S29" s="9" t="s">
        <v>236</v>
      </c>
      <c r="T29" s="4" t="s">
        <v>239</v>
      </c>
      <c r="U29" s="10" t="s">
        <v>235</v>
      </c>
    </row>
    <row r="30" spans="1:21" x14ac:dyDescent="0.25">
      <c r="A30" s="4"/>
      <c r="B30" s="9" t="s">
        <v>592</v>
      </c>
      <c r="C30" s="9" t="s">
        <v>242</v>
      </c>
      <c r="D30" s="10" t="s">
        <v>655</v>
      </c>
      <c r="E30" s="9" t="s">
        <v>689</v>
      </c>
      <c r="F30" s="4" t="s">
        <v>389</v>
      </c>
      <c r="G30" s="4" t="s">
        <v>398</v>
      </c>
      <c r="H30" s="4" t="s">
        <v>247</v>
      </c>
      <c r="I30" s="10" t="s">
        <v>270</v>
      </c>
      <c r="J30" s="9" t="s">
        <v>689</v>
      </c>
      <c r="K30" s="4" t="s">
        <v>389</v>
      </c>
      <c r="L30" s="4" t="s">
        <v>398</v>
      </c>
      <c r="M30" s="4" t="s">
        <v>246</v>
      </c>
      <c r="N30" s="4" t="s">
        <v>246</v>
      </c>
      <c r="O30" s="4" t="s">
        <v>245</v>
      </c>
      <c r="P30" s="4" t="s">
        <v>245</v>
      </c>
      <c r="Q30" s="4" t="s">
        <v>246</v>
      </c>
      <c r="R30" s="10" t="s">
        <v>247</v>
      </c>
      <c r="S30" s="9" t="s">
        <v>301</v>
      </c>
      <c r="T30" s="4" t="s">
        <v>669</v>
      </c>
      <c r="U30" s="10" t="s">
        <v>303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1903</v>
      </c>
      <c r="B32" s="9" t="s">
        <v>239</v>
      </c>
      <c r="C32" s="9" t="s">
        <v>236</v>
      </c>
      <c r="D32" s="10" t="s">
        <v>325</v>
      </c>
      <c r="E32" s="9" t="s">
        <v>238</v>
      </c>
      <c r="F32" s="4" t="s">
        <v>236</v>
      </c>
      <c r="G32" s="4" t="s">
        <v>239</v>
      </c>
      <c r="H32" s="4" t="s">
        <v>307</v>
      </c>
      <c r="I32" s="10" t="s">
        <v>233</v>
      </c>
      <c r="J32" s="9" t="s">
        <v>238</v>
      </c>
      <c r="K32" s="4" t="s">
        <v>236</v>
      </c>
      <c r="L32" s="4" t="s">
        <v>239</v>
      </c>
      <c r="M32" s="4" t="s">
        <v>233</v>
      </c>
      <c r="N32" s="4" t="s">
        <v>237</v>
      </c>
      <c r="O32" s="4" t="s">
        <v>233</v>
      </c>
      <c r="P32" s="4" t="s">
        <v>383</v>
      </c>
      <c r="Q32" s="4" t="s">
        <v>237</v>
      </c>
      <c r="R32" s="10" t="s">
        <v>473</v>
      </c>
      <c r="S32" s="9" t="s">
        <v>473</v>
      </c>
      <c r="T32" s="4" t="s">
        <v>236</v>
      </c>
      <c r="U32" s="10" t="s">
        <v>288</v>
      </c>
    </row>
    <row r="33" spans="1:21" x14ac:dyDescent="0.25">
      <c r="A33" s="4"/>
      <c r="B33" s="9" t="s">
        <v>469</v>
      </c>
      <c r="C33" s="9" t="s">
        <v>877</v>
      </c>
      <c r="D33" s="10" t="s">
        <v>331</v>
      </c>
      <c r="E33" s="9" t="s">
        <v>297</v>
      </c>
      <c r="F33" s="4" t="s">
        <v>409</v>
      </c>
      <c r="G33" s="4" t="s">
        <v>389</v>
      </c>
      <c r="H33" s="4" t="s">
        <v>270</v>
      </c>
      <c r="I33" s="10" t="s">
        <v>244</v>
      </c>
      <c r="J33" s="9" t="s">
        <v>297</v>
      </c>
      <c r="K33" s="4" t="s">
        <v>409</v>
      </c>
      <c r="L33" s="4" t="s">
        <v>389</v>
      </c>
      <c r="M33" s="4" t="s">
        <v>316</v>
      </c>
      <c r="N33" s="4" t="s">
        <v>245</v>
      </c>
      <c r="O33" s="4" t="s">
        <v>315</v>
      </c>
      <c r="P33" s="4" t="s">
        <v>247</v>
      </c>
      <c r="Q33" s="4" t="s">
        <v>245</v>
      </c>
      <c r="R33" s="10" t="s">
        <v>247</v>
      </c>
      <c r="S33" s="9" t="s">
        <v>300</v>
      </c>
      <c r="T33" s="4" t="s">
        <v>513</v>
      </c>
      <c r="U33" s="10" t="s">
        <v>434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1904</v>
      </c>
      <c r="B35" s="9" t="s">
        <v>355</v>
      </c>
      <c r="C35" s="9" t="s">
        <v>328</v>
      </c>
      <c r="D35" s="10" t="s">
        <v>327</v>
      </c>
      <c r="E35" s="9" t="s">
        <v>384</v>
      </c>
      <c r="F35" s="4" t="s">
        <v>374</v>
      </c>
      <c r="G35" s="4" t="s">
        <v>289</v>
      </c>
      <c r="H35" s="4" t="s">
        <v>289</v>
      </c>
      <c r="I35" s="10" t="s">
        <v>340</v>
      </c>
      <c r="J35" s="9" t="s">
        <v>384</v>
      </c>
      <c r="K35" s="4" t="s">
        <v>374</v>
      </c>
      <c r="L35" s="4" t="s">
        <v>289</v>
      </c>
      <c r="M35" s="4" t="s">
        <v>282</v>
      </c>
      <c r="N35" s="4" t="s">
        <v>310</v>
      </c>
      <c r="O35" s="4" t="s">
        <v>234</v>
      </c>
      <c r="P35" s="4" t="s">
        <v>286</v>
      </c>
      <c r="Q35" s="4" t="s">
        <v>328</v>
      </c>
      <c r="R35" s="10" t="s">
        <v>329</v>
      </c>
      <c r="S35" s="9" t="s">
        <v>384</v>
      </c>
      <c r="T35" s="4" t="s">
        <v>355</v>
      </c>
      <c r="U35" s="10" t="s">
        <v>327</v>
      </c>
    </row>
    <row r="36" spans="1:21" x14ac:dyDescent="0.25">
      <c r="A36" s="4"/>
      <c r="B36" s="9" t="s">
        <v>941</v>
      </c>
      <c r="C36" s="9" t="s">
        <v>651</v>
      </c>
      <c r="D36" s="10" t="s">
        <v>486</v>
      </c>
      <c r="E36" s="9" t="s">
        <v>1905</v>
      </c>
      <c r="F36" s="4" t="s">
        <v>538</v>
      </c>
      <c r="G36" s="4" t="s">
        <v>222</v>
      </c>
      <c r="H36" s="4" t="s">
        <v>409</v>
      </c>
      <c r="I36" s="10" t="s">
        <v>366</v>
      </c>
      <c r="J36" s="9" t="s">
        <v>1905</v>
      </c>
      <c r="K36" s="4" t="s">
        <v>538</v>
      </c>
      <c r="L36" s="4" t="s">
        <v>222</v>
      </c>
      <c r="M36" s="4" t="s">
        <v>270</v>
      </c>
      <c r="N36" s="4" t="s">
        <v>321</v>
      </c>
      <c r="O36" s="4" t="s">
        <v>315</v>
      </c>
      <c r="P36" s="4" t="s">
        <v>207</v>
      </c>
      <c r="Q36" s="4" t="s">
        <v>246</v>
      </c>
      <c r="R36" s="10" t="s">
        <v>399</v>
      </c>
      <c r="S36" s="9" t="s">
        <v>398</v>
      </c>
      <c r="T36" s="4" t="s">
        <v>583</v>
      </c>
      <c r="U36" s="10" t="s">
        <v>242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1906</v>
      </c>
      <c r="B38" s="9" t="s">
        <v>288</v>
      </c>
      <c r="C38" s="9" t="s">
        <v>288</v>
      </c>
      <c r="D38" s="10" t="s">
        <v>326</v>
      </c>
      <c r="E38" s="9" t="s">
        <v>383</v>
      </c>
      <c r="F38" s="4" t="s">
        <v>236</v>
      </c>
      <c r="G38" s="4" t="s">
        <v>326</v>
      </c>
      <c r="H38" s="4" t="s">
        <v>289</v>
      </c>
      <c r="I38" s="10" t="s">
        <v>233</v>
      </c>
      <c r="J38" s="9" t="s">
        <v>383</v>
      </c>
      <c r="K38" s="4" t="s">
        <v>236</v>
      </c>
      <c r="L38" s="4" t="s">
        <v>326</v>
      </c>
      <c r="M38" s="4" t="s">
        <v>326</v>
      </c>
      <c r="N38" s="4" t="s">
        <v>355</v>
      </c>
      <c r="O38" s="4" t="s">
        <v>326</v>
      </c>
      <c r="P38" s="4" t="s">
        <v>233</v>
      </c>
      <c r="Q38" s="4" t="s">
        <v>289</v>
      </c>
      <c r="R38" s="10" t="s">
        <v>383</v>
      </c>
      <c r="S38" s="9" t="s">
        <v>236</v>
      </c>
      <c r="T38" s="4" t="s">
        <v>383</v>
      </c>
      <c r="U38" s="10" t="s">
        <v>326</v>
      </c>
    </row>
    <row r="39" spans="1:21" x14ac:dyDescent="0.25">
      <c r="A39" s="4"/>
      <c r="B39" s="9" t="s">
        <v>766</v>
      </c>
      <c r="C39" s="9" t="s">
        <v>332</v>
      </c>
      <c r="D39" s="10" t="s">
        <v>332</v>
      </c>
      <c r="E39" s="9" t="s">
        <v>814</v>
      </c>
      <c r="F39" s="4" t="s">
        <v>409</v>
      </c>
      <c r="G39" s="4" t="s">
        <v>364</v>
      </c>
      <c r="H39" s="4" t="s">
        <v>409</v>
      </c>
      <c r="I39" s="10" t="s">
        <v>244</v>
      </c>
      <c r="J39" s="9" t="s">
        <v>814</v>
      </c>
      <c r="K39" s="4" t="s">
        <v>409</v>
      </c>
      <c r="L39" s="4" t="s">
        <v>364</v>
      </c>
      <c r="M39" s="4" t="s">
        <v>246</v>
      </c>
      <c r="N39" s="4" t="s">
        <v>315</v>
      </c>
      <c r="O39" s="4" t="s">
        <v>244</v>
      </c>
      <c r="P39" s="4" t="s">
        <v>246</v>
      </c>
      <c r="Q39" s="4" t="s">
        <v>246</v>
      </c>
      <c r="R39" s="10" t="s">
        <v>223</v>
      </c>
      <c r="S39" s="9" t="s">
        <v>223</v>
      </c>
      <c r="T39" s="4" t="s">
        <v>651</v>
      </c>
      <c r="U39" s="10" t="s">
        <v>556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1907</v>
      </c>
      <c r="B41" s="9" t="s">
        <v>326</v>
      </c>
      <c r="C41" s="9" t="s">
        <v>383</v>
      </c>
      <c r="D41" s="10" t="s">
        <v>325</v>
      </c>
      <c r="E41" s="9" t="s">
        <v>383</v>
      </c>
      <c r="F41" s="4" t="s">
        <v>233</v>
      </c>
      <c r="G41" s="4" t="s">
        <v>236</v>
      </c>
      <c r="H41" s="4" t="s">
        <v>374</v>
      </c>
      <c r="I41" s="10" t="s">
        <v>374</v>
      </c>
      <c r="J41" s="9" t="s">
        <v>383</v>
      </c>
      <c r="K41" s="4" t="s">
        <v>233</v>
      </c>
      <c r="L41" s="4" t="s">
        <v>236</v>
      </c>
      <c r="M41" s="4" t="s">
        <v>325</v>
      </c>
      <c r="N41" s="4" t="s">
        <v>325</v>
      </c>
      <c r="O41" s="4" t="s">
        <v>359</v>
      </c>
      <c r="P41" s="4" t="s">
        <v>235</v>
      </c>
      <c r="Q41" s="4" t="s">
        <v>359</v>
      </c>
      <c r="R41" s="10" t="s">
        <v>235</v>
      </c>
      <c r="S41" s="9" t="s">
        <v>235</v>
      </c>
      <c r="T41" s="4" t="s">
        <v>288</v>
      </c>
      <c r="U41" s="10" t="s">
        <v>238</v>
      </c>
    </row>
    <row r="42" spans="1:21" x14ac:dyDescent="0.25">
      <c r="A42" s="4"/>
      <c r="B42" s="9" t="s">
        <v>890</v>
      </c>
      <c r="C42" s="9" t="s">
        <v>1199</v>
      </c>
      <c r="D42" s="10" t="s">
        <v>513</v>
      </c>
      <c r="E42" s="9" t="s">
        <v>681</v>
      </c>
      <c r="F42" s="4" t="s">
        <v>366</v>
      </c>
      <c r="G42" s="4" t="s">
        <v>243</v>
      </c>
      <c r="H42" s="4" t="s">
        <v>399</v>
      </c>
      <c r="I42" s="10" t="s">
        <v>273</v>
      </c>
      <c r="J42" s="9" t="s">
        <v>681</v>
      </c>
      <c r="K42" s="4" t="s">
        <v>366</v>
      </c>
      <c r="L42" s="4" t="s">
        <v>243</v>
      </c>
      <c r="M42" s="4" t="s">
        <v>246</v>
      </c>
      <c r="N42" s="4" t="s">
        <v>246</v>
      </c>
      <c r="O42" s="4" t="s">
        <v>273</v>
      </c>
      <c r="P42" s="4" t="s">
        <v>315</v>
      </c>
      <c r="Q42" s="4" t="s">
        <v>246</v>
      </c>
      <c r="R42" s="10" t="s">
        <v>273</v>
      </c>
      <c r="S42" s="9" t="s">
        <v>208</v>
      </c>
      <c r="T42" s="4" t="s">
        <v>726</v>
      </c>
      <c r="U42" s="10" t="s">
        <v>364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1908</v>
      </c>
      <c r="B44" s="9" t="s">
        <v>236</v>
      </c>
      <c r="C44" s="9" t="s">
        <v>238</v>
      </c>
      <c r="D44" s="10" t="s">
        <v>233</v>
      </c>
      <c r="E44" s="9" t="s">
        <v>239</v>
      </c>
      <c r="F44" s="4" t="s">
        <v>308</v>
      </c>
      <c r="G44" s="4" t="s">
        <v>307</v>
      </c>
      <c r="H44" s="4" t="s">
        <v>358</v>
      </c>
      <c r="I44" s="10" t="s">
        <v>233</v>
      </c>
      <c r="J44" s="9" t="s">
        <v>239</v>
      </c>
      <c r="K44" s="4" t="s">
        <v>308</v>
      </c>
      <c r="L44" s="4" t="s">
        <v>307</v>
      </c>
      <c r="M44" s="4" t="s">
        <v>237</v>
      </c>
      <c r="N44" s="4" t="s">
        <v>384</v>
      </c>
      <c r="O44" s="4" t="s">
        <v>258</v>
      </c>
      <c r="P44" s="4" t="s">
        <v>238</v>
      </c>
      <c r="Q44" s="4" t="s">
        <v>237</v>
      </c>
      <c r="R44" s="10" t="s">
        <v>238</v>
      </c>
      <c r="S44" s="9" t="s">
        <v>326</v>
      </c>
      <c r="T44" s="4" t="s">
        <v>236</v>
      </c>
      <c r="U44" s="10" t="s">
        <v>234</v>
      </c>
    </row>
    <row r="45" spans="1:21" x14ac:dyDescent="0.25">
      <c r="A45" s="4"/>
      <c r="B45" s="9" t="s">
        <v>503</v>
      </c>
      <c r="C45" s="9" t="s">
        <v>1530</v>
      </c>
      <c r="D45" s="10" t="s">
        <v>312</v>
      </c>
      <c r="E45" s="9" t="s">
        <v>221</v>
      </c>
      <c r="F45" s="4" t="s">
        <v>270</v>
      </c>
      <c r="G45" s="4" t="s">
        <v>366</v>
      </c>
      <c r="H45" s="4" t="s">
        <v>299</v>
      </c>
      <c r="I45" s="10" t="s">
        <v>244</v>
      </c>
      <c r="J45" s="9" t="s">
        <v>221</v>
      </c>
      <c r="K45" s="4" t="s">
        <v>270</v>
      </c>
      <c r="L45" s="4" t="s">
        <v>366</v>
      </c>
      <c r="M45" s="4" t="s">
        <v>245</v>
      </c>
      <c r="N45" s="4" t="s">
        <v>315</v>
      </c>
      <c r="O45" s="4" t="s">
        <v>366</v>
      </c>
      <c r="P45" s="4" t="s">
        <v>246</v>
      </c>
      <c r="Q45" s="4" t="s">
        <v>245</v>
      </c>
      <c r="R45" s="10" t="s">
        <v>227</v>
      </c>
      <c r="S45" s="9" t="s">
        <v>409</v>
      </c>
      <c r="T45" s="4" t="s">
        <v>454</v>
      </c>
      <c r="U45" s="10" t="s">
        <v>269</v>
      </c>
    </row>
    <row r="46" spans="1:21" x14ac:dyDescent="0.25">
      <c r="A46" s="4"/>
      <c r="B46" s="9" t="s">
        <v>878</v>
      </c>
      <c r="C46" s="9" t="s">
        <v>250</v>
      </c>
      <c r="D46" s="10" t="s">
        <v>250</v>
      </c>
      <c r="E46" s="9" t="s">
        <v>163</v>
      </c>
      <c r="F46" s="4" t="s">
        <v>163</v>
      </c>
      <c r="G46" s="4" t="s">
        <v>163</v>
      </c>
      <c r="H46" s="4" t="s">
        <v>494</v>
      </c>
      <c r="I46" s="10" t="s">
        <v>250</v>
      </c>
      <c r="J46" s="9" t="s">
        <v>170</v>
      </c>
      <c r="K46" s="4" t="s">
        <v>170</v>
      </c>
      <c r="L46" s="4" t="s">
        <v>170</v>
      </c>
      <c r="M46" s="4" t="s">
        <v>250</v>
      </c>
      <c r="N46" s="4" t="s">
        <v>250</v>
      </c>
      <c r="O46" s="4" t="s">
        <v>279</v>
      </c>
      <c r="P46" s="4" t="s">
        <v>250</v>
      </c>
      <c r="Q46" s="4" t="s">
        <v>250</v>
      </c>
      <c r="R46" s="10" t="s">
        <v>170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4" t="s">
        <v>1909</v>
      </c>
      <c r="B47" s="9" t="s">
        <v>237</v>
      </c>
      <c r="C47" s="9" t="s">
        <v>237</v>
      </c>
      <c r="D47" s="10" t="s">
        <v>237</v>
      </c>
      <c r="E47" s="9" t="s">
        <v>237</v>
      </c>
      <c r="F47" s="4" t="s">
        <v>237</v>
      </c>
      <c r="G47" s="4" t="s">
        <v>237</v>
      </c>
      <c r="H47" s="4" t="s">
        <v>237</v>
      </c>
      <c r="I47" s="10" t="s">
        <v>237</v>
      </c>
      <c r="J47" s="9" t="s">
        <v>237</v>
      </c>
      <c r="K47" s="4" t="s">
        <v>237</v>
      </c>
      <c r="L47" s="4" t="s">
        <v>237</v>
      </c>
      <c r="M47" s="4" t="s">
        <v>237</v>
      </c>
      <c r="N47" s="4" t="s">
        <v>237</v>
      </c>
      <c r="O47" s="4" t="s">
        <v>237</v>
      </c>
      <c r="P47" s="4" t="s">
        <v>237</v>
      </c>
      <c r="Q47" s="4" t="s">
        <v>237</v>
      </c>
      <c r="R47" s="10" t="s">
        <v>237</v>
      </c>
      <c r="S47" s="9" t="s">
        <v>237</v>
      </c>
      <c r="T47" s="4" t="s">
        <v>237</v>
      </c>
      <c r="U47" s="10" t="s">
        <v>237</v>
      </c>
    </row>
    <row r="48" spans="1:21" x14ac:dyDescent="0.25">
      <c r="A48" s="4"/>
      <c r="B48" s="9" t="s">
        <v>245</v>
      </c>
      <c r="C48" s="9" t="s">
        <v>245</v>
      </c>
      <c r="D48" s="10" t="s">
        <v>245</v>
      </c>
      <c r="E48" s="9" t="s">
        <v>245</v>
      </c>
      <c r="F48" s="4" t="s">
        <v>245</v>
      </c>
      <c r="G48" s="4" t="s">
        <v>245</v>
      </c>
      <c r="H48" s="4" t="s">
        <v>245</v>
      </c>
      <c r="I48" s="10" t="s">
        <v>245</v>
      </c>
      <c r="J48" s="9" t="s">
        <v>245</v>
      </c>
      <c r="K48" s="4" t="s">
        <v>245</v>
      </c>
      <c r="L48" s="4" t="s">
        <v>245</v>
      </c>
      <c r="M48" s="4" t="s">
        <v>245</v>
      </c>
      <c r="N48" s="4" t="s">
        <v>245</v>
      </c>
      <c r="O48" s="4" t="s">
        <v>245</v>
      </c>
      <c r="P48" s="4" t="s">
        <v>245</v>
      </c>
      <c r="Q48" s="4" t="s">
        <v>245</v>
      </c>
      <c r="R48" s="10" t="s">
        <v>245</v>
      </c>
      <c r="S48" s="9" t="s">
        <v>245</v>
      </c>
      <c r="T48" s="4" t="s">
        <v>245</v>
      </c>
      <c r="U48" s="10" t="s">
        <v>245</v>
      </c>
    </row>
    <row r="49" spans="1:21" x14ac:dyDescent="0.25">
      <c r="A49" s="4"/>
      <c r="B49" s="9" t="s">
        <v>250</v>
      </c>
      <c r="C49" s="9" t="s">
        <v>250</v>
      </c>
      <c r="D49" s="10" t="s">
        <v>250</v>
      </c>
      <c r="E49" s="9" t="s">
        <v>250</v>
      </c>
      <c r="F49" s="4" t="s">
        <v>250</v>
      </c>
      <c r="G49" s="4" t="s">
        <v>250</v>
      </c>
      <c r="H49" s="4" t="s">
        <v>250</v>
      </c>
      <c r="I49" s="10" t="s">
        <v>250</v>
      </c>
      <c r="J49" s="9" t="s">
        <v>250</v>
      </c>
      <c r="K49" s="4" t="s">
        <v>250</v>
      </c>
      <c r="L49" s="4" t="s">
        <v>250</v>
      </c>
      <c r="M49" s="4" t="s">
        <v>250</v>
      </c>
      <c r="N49" s="4" t="s">
        <v>250</v>
      </c>
      <c r="O49" s="4" t="s">
        <v>250</v>
      </c>
      <c r="P49" s="4" t="s">
        <v>250</v>
      </c>
      <c r="Q49" s="4" t="s">
        <v>250</v>
      </c>
      <c r="R49" s="10" t="s">
        <v>250</v>
      </c>
      <c r="S49" s="9" t="s">
        <v>250</v>
      </c>
      <c r="T49" s="4" t="s">
        <v>250</v>
      </c>
      <c r="U49" s="10" t="s">
        <v>250</v>
      </c>
    </row>
    <row r="50" spans="1:21" x14ac:dyDescent="0.25">
      <c r="A50" s="4" t="s">
        <v>1910</v>
      </c>
      <c r="B50" s="9" t="s">
        <v>237</v>
      </c>
      <c r="C50" s="9" t="s">
        <v>237</v>
      </c>
      <c r="D50" s="10" t="s">
        <v>237</v>
      </c>
      <c r="E50" s="9" t="s">
        <v>237</v>
      </c>
      <c r="F50" s="4" t="s">
        <v>237</v>
      </c>
      <c r="G50" s="4" t="s">
        <v>237</v>
      </c>
      <c r="H50" s="4" t="s">
        <v>237</v>
      </c>
      <c r="I50" s="10" t="s">
        <v>237</v>
      </c>
      <c r="J50" s="9" t="s">
        <v>237</v>
      </c>
      <c r="K50" s="4" t="s">
        <v>237</v>
      </c>
      <c r="L50" s="4" t="s">
        <v>237</v>
      </c>
      <c r="M50" s="4" t="s">
        <v>237</v>
      </c>
      <c r="N50" s="4" t="s">
        <v>237</v>
      </c>
      <c r="O50" s="4" t="s">
        <v>237</v>
      </c>
      <c r="P50" s="4" t="s">
        <v>237</v>
      </c>
      <c r="Q50" s="4" t="s">
        <v>237</v>
      </c>
      <c r="R50" s="10" t="s">
        <v>237</v>
      </c>
      <c r="S50" s="9" t="s">
        <v>237</v>
      </c>
      <c r="T50" s="4" t="s">
        <v>237</v>
      </c>
      <c r="U50" s="10" t="s">
        <v>237</v>
      </c>
    </row>
    <row r="51" spans="1:21" x14ac:dyDescent="0.25">
      <c r="A51" s="4" t="s">
        <v>1910</v>
      </c>
      <c r="B51" s="9" t="s">
        <v>245</v>
      </c>
      <c r="C51" s="9" t="s">
        <v>245</v>
      </c>
      <c r="D51" s="10" t="s">
        <v>245</v>
      </c>
      <c r="E51" s="9" t="s">
        <v>245</v>
      </c>
      <c r="F51" s="4" t="s">
        <v>245</v>
      </c>
      <c r="G51" s="4" t="s">
        <v>245</v>
      </c>
      <c r="H51" s="4" t="s">
        <v>245</v>
      </c>
      <c r="I51" s="10" t="s">
        <v>245</v>
      </c>
      <c r="J51" s="9" t="s">
        <v>245</v>
      </c>
      <c r="K51" s="4" t="s">
        <v>245</v>
      </c>
      <c r="L51" s="4" t="s">
        <v>245</v>
      </c>
      <c r="M51" s="4" t="s">
        <v>245</v>
      </c>
      <c r="N51" s="4" t="s">
        <v>245</v>
      </c>
      <c r="O51" s="4" t="s">
        <v>245</v>
      </c>
      <c r="P51" s="4" t="s">
        <v>245</v>
      </c>
      <c r="Q51" s="4" t="s">
        <v>245</v>
      </c>
      <c r="R51" s="10" t="s">
        <v>245</v>
      </c>
      <c r="S51" s="9" t="s">
        <v>245</v>
      </c>
      <c r="T51" s="4" t="s">
        <v>245</v>
      </c>
      <c r="U51" s="10" t="s">
        <v>245</v>
      </c>
    </row>
    <row r="52" spans="1:21" x14ac:dyDescent="0.25">
      <c r="A52" s="4" t="s">
        <v>1910</v>
      </c>
      <c r="B52" s="9" t="s">
        <v>250</v>
      </c>
      <c r="C52" s="9" t="s">
        <v>250</v>
      </c>
      <c r="D52" s="10" t="s">
        <v>250</v>
      </c>
      <c r="E52" s="9" t="s">
        <v>250</v>
      </c>
      <c r="F52" s="4" t="s">
        <v>250</v>
      </c>
      <c r="G52" s="4" t="s">
        <v>250</v>
      </c>
      <c r="H52" s="4" t="s">
        <v>250</v>
      </c>
      <c r="I52" s="10" t="s">
        <v>250</v>
      </c>
      <c r="J52" s="9" t="s">
        <v>250</v>
      </c>
      <c r="K52" s="4" t="s">
        <v>250</v>
      </c>
      <c r="L52" s="4" t="s">
        <v>250</v>
      </c>
      <c r="M52" s="4" t="s">
        <v>250</v>
      </c>
      <c r="N52" s="4" t="s">
        <v>250</v>
      </c>
      <c r="O52" s="4" t="s">
        <v>250</v>
      </c>
      <c r="P52" s="4" t="s">
        <v>250</v>
      </c>
      <c r="Q52" s="4" t="s">
        <v>250</v>
      </c>
      <c r="R52" s="10" t="s">
        <v>250</v>
      </c>
      <c r="S52" s="9" t="s">
        <v>250</v>
      </c>
      <c r="T52" s="4" t="s">
        <v>250</v>
      </c>
      <c r="U52" s="10" t="s">
        <v>250</v>
      </c>
    </row>
    <row r="53" spans="1:21" x14ac:dyDescent="0.25">
      <c r="A53" s="4" t="s">
        <v>1911</v>
      </c>
      <c r="B53" s="9" t="s">
        <v>237</v>
      </c>
      <c r="C53" s="9" t="s">
        <v>237</v>
      </c>
      <c r="D53" s="10" t="s">
        <v>237</v>
      </c>
      <c r="E53" s="9" t="s">
        <v>237</v>
      </c>
      <c r="F53" s="4" t="s">
        <v>237</v>
      </c>
      <c r="G53" s="4" t="s">
        <v>237</v>
      </c>
      <c r="H53" s="4" t="s">
        <v>237</v>
      </c>
      <c r="I53" s="10" t="s">
        <v>237</v>
      </c>
      <c r="J53" s="9" t="s">
        <v>237</v>
      </c>
      <c r="K53" s="4" t="s">
        <v>237</v>
      </c>
      <c r="L53" s="4" t="s">
        <v>237</v>
      </c>
      <c r="M53" s="4" t="s">
        <v>237</v>
      </c>
      <c r="N53" s="4" t="s">
        <v>237</v>
      </c>
      <c r="O53" s="4" t="s">
        <v>237</v>
      </c>
      <c r="P53" s="4" t="s">
        <v>237</v>
      </c>
      <c r="Q53" s="4" t="s">
        <v>237</v>
      </c>
      <c r="R53" s="10" t="s">
        <v>237</v>
      </c>
      <c r="S53" s="9" t="s">
        <v>237</v>
      </c>
      <c r="T53" s="4" t="s">
        <v>237</v>
      </c>
      <c r="U53" s="10" t="s">
        <v>237</v>
      </c>
    </row>
    <row r="54" spans="1:21" x14ac:dyDescent="0.25">
      <c r="A54" s="4" t="s">
        <v>1911</v>
      </c>
      <c r="B54" s="9" t="s">
        <v>245</v>
      </c>
      <c r="C54" s="9" t="s">
        <v>245</v>
      </c>
      <c r="D54" s="10" t="s">
        <v>245</v>
      </c>
      <c r="E54" s="9" t="s">
        <v>245</v>
      </c>
      <c r="F54" s="4" t="s">
        <v>245</v>
      </c>
      <c r="G54" s="4" t="s">
        <v>245</v>
      </c>
      <c r="H54" s="4" t="s">
        <v>245</v>
      </c>
      <c r="I54" s="10" t="s">
        <v>245</v>
      </c>
      <c r="J54" s="9" t="s">
        <v>245</v>
      </c>
      <c r="K54" s="4" t="s">
        <v>245</v>
      </c>
      <c r="L54" s="4" t="s">
        <v>245</v>
      </c>
      <c r="M54" s="4" t="s">
        <v>245</v>
      </c>
      <c r="N54" s="4" t="s">
        <v>245</v>
      </c>
      <c r="O54" s="4" t="s">
        <v>245</v>
      </c>
      <c r="P54" s="4" t="s">
        <v>245</v>
      </c>
      <c r="Q54" s="4" t="s">
        <v>245</v>
      </c>
      <c r="R54" s="10" t="s">
        <v>245</v>
      </c>
      <c r="S54" s="9" t="s">
        <v>245</v>
      </c>
      <c r="T54" s="4" t="s">
        <v>245</v>
      </c>
      <c r="U54" s="10" t="s">
        <v>245</v>
      </c>
    </row>
    <row r="55" spans="1:21" x14ac:dyDescent="0.25">
      <c r="A55" s="4" t="s">
        <v>1911</v>
      </c>
      <c r="B55" s="9" t="s">
        <v>250</v>
      </c>
      <c r="C55" s="9" t="s">
        <v>250</v>
      </c>
      <c r="D55" s="10" t="s">
        <v>250</v>
      </c>
      <c r="E55" s="9" t="s">
        <v>250</v>
      </c>
      <c r="F55" s="4" t="s">
        <v>250</v>
      </c>
      <c r="G55" s="4" t="s">
        <v>250</v>
      </c>
      <c r="H55" s="4" t="s">
        <v>250</v>
      </c>
      <c r="I55" s="10" t="s">
        <v>250</v>
      </c>
      <c r="J55" s="9" t="s">
        <v>250</v>
      </c>
      <c r="K55" s="4" t="s">
        <v>250</v>
      </c>
      <c r="L55" s="4" t="s">
        <v>250</v>
      </c>
      <c r="M55" s="4" t="s">
        <v>250</v>
      </c>
      <c r="N55" s="4" t="s">
        <v>250</v>
      </c>
      <c r="O55" s="4" t="s">
        <v>250</v>
      </c>
      <c r="P55" s="4" t="s">
        <v>250</v>
      </c>
      <c r="Q55" s="4" t="s">
        <v>250</v>
      </c>
      <c r="R55" s="10" t="s">
        <v>250</v>
      </c>
      <c r="S55" s="9" t="s">
        <v>250</v>
      </c>
      <c r="T55" s="4" t="s">
        <v>250</v>
      </c>
      <c r="U55" s="10" t="s">
        <v>250</v>
      </c>
    </row>
    <row r="56" spans="1:2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07" priority="13">
      <formula>$B$18&gt;0</formula>
    </cfRule>
  </conditionalFormatting>
  <conditionalFormatting sqref="A22:U22">
    <cfRule type="expression" dxfId="206" priority="12">
      <formula>A22&lt;&gt;""</formula>
    </cfRule>
  </conditionalFormatting>
  <conditionalFormatting sqref="A25:U25">
    <cfRule type="expression" dxfId="205" priority="11">
      <formula>A25&lt;&gt;""</formula>
    </cfRule>
  </conditionalFormatting>
  <conditionalFormatting sqref="A28:U28">
    <cfRule type="expression" dxfId="204" priority="10">
      <formula>A28&lt;&gt;""</formula>
    </cfRule>
  </conditionalFormatting>
  <conditionalFormatting sqref="A31:U31">
    <cfRule type="expression" dxfId="203" priority="9">
      <formula>A31&lt;&gt;""</formula>
    </cfRule>
  </conditionalFormatting>
  <conditionalFormatting sqref="A34:U34">
    <cfRule type="expression" dxfId="202" priority="8">
      <formula>A34&lt;&gt;""</formula>
    </cfRule>
  </conditionalFormatting>
  <conditionalFormatting sqref="A37:U37">
    <cfRule type="expression" dxfId="201" priority="7">
      <formula>A37&lt;&gt;""</formula>
    </cfRule>
  </conditionalFormatting>
  <conditionalFormatting sqref="A40:U40">
    <cfRule type="expression" dxfId="200" priority="6">
      <formula>A40&lt;&gt;""</formula>
    </cfRule>
  </conditionalFormatting>
  <conditionalFormatting sqref="A43:U43">
    <cfRule type="expression" dxfId="199" priority="5">
      <formula>A43&lt;&gt;""</formula>
    </cfRule>
  </conditionalFormatting>
  <conditionalFormatting sqref="A46:U46">
    <cfRule type="expression" dxfId="198" priority="4">
      <formula>A46&lt;&gt;""</formula>
    </cfRule>
  </conditionalFormatting>
  <conditionalFormatting sqref="A49:U49">
    <cfRule type="expression" dxfId="197" priority="3">
      <formula>A49&lt;&gt;""</formula>
    </cfRule>
  </conditionalFormatting>
  <conditionalFormatting sqref="A52:U52">
    <cfRule type="expression" dxfId="196" priority="2">
      <formula>A52&lt;&gt;""</formula>
    </cfRule>
  </conditionalFormatting>
  <conditionalFormatting sqref="A55:U55">
    <cfRule type="expression" dxfId="1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1912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1913</v>
      </c>
      <c r="B20" s="9" t="s">
        <v>238</v>
      </c>
      <c r="C20" s="9" t="s">
        <v>238</v>
      </c>
      <c r="D20" s="10" t="s">
        <v>238</v>
      </c>
      <c r="E20" s="9" t="s">
        <v>233</v>
      </c>
      <c r="F20" s="4" t="s">
        <v>383</v>
      </c>
      <c r="G20" s="4" t="s">
        <v>355</v>
      </c>
      <c r="H20" s="4" t="s">
        <v>473</v>
      </c>
      <c r="I20" s="10" t="s">
        <v>326</v>
      </c>
      <c r="J20" s="9" t="s">
        <v>233</v>
      </c>
      <c r="K20" s="4" t="s">
        <v>383</v>
      </c>
      <c r="L20" s="4" t="s">
        <v>355</v>
      </c>
      <c r="M20" s="4" t="s">
        <v>325</v>
      </c>
      <c r="N20" s="4" t="s">
        <v>237</v>
      </c>
      <c r="O20" s="4" t="s">
        <v>237</v>
      </c>
      <c r="P20" s="4" t="s">
        <v>238</v>
      </c>
      <c r="Q20" s="4" t="s">
        <v>237</v>
      </c>
      <c r="R20" s="10" t="s">
        <v>325</v>
      </c>
      <c r="S20" s="9" t="s">
        <v>261</v>
      </c>
      <c r="T20" s="4" t="s">
        <v>233</v>
      </c>
      <c r="U20" s="10" t="s">
        <v>236</v>
      </c>
    </row>
    <row r="21" spans="1:21" x14ac:dyDescent="0.25">
      <c r="A21" s="4"/>
      <c r="B21" s="9" t="s">
        <v>700</v>
      </c>
      <c r="C21" s="9" t="s">
        <v>838</v>
      </c>
      <c r="D21" s="10" t="s">
        <v>959</v>
      </c>
      <c r="E21" s="9" t="s">
        <v>922</v>
      </c>
      <c r="F21" s="4" t="s">
        <v>225</v>
      </c>
      <c r="G21" s="4" t="s">
        <v>467</v>
      </c>
      <c r="H21" s="4" t="s">
        <v>244</v>
      </c>
      <c r="I21" s="10" t="s">
        <v>227</v>
      </c>
      <c r="J21" s="9" t="s">
        <v>922</v>
      </c>
      <c r="K21" s="4" t="s">
        <v>225</v>
      </c>
      <c r="L21" s="4" t="s">
        <v>467</v>
      </c>
      <c r="M21" s="4" t="s">
        <v>246</v>
      </c>
      <c r="N21" s="4" t="s">
        <v>245</v>
      </c>
      <c r="O21" s="4" t="s">
        <v>245</v>
      </c>
      <c r="P21" s="4" t="s">
        <v>315</v>
      </c>
      <c r="Q21" s="4" t="s">
        <v>245</v>
      </c>
      <c r="R21" s="10" t="s">
        <v>207</v>
      </c>
      <c r="S21" s="9" t="s">
        <v>752</v>
      </c>
      <c r="T21" s="4" t="s">
        <v>205</v>
      </c>
      <c r="U21" s="10" t="s">
        <v>349</v>
      </c>
    </row>
    <row r="22" spans="1:21" x14ac:dyDescent="0.25">
      <c r="A22" s="4"/>
      <c r="B22" s="9" t="s">
        <v>540</v>
      </c>
      <c r="C22" s="9" t="s">
        <v>250</v>
      </c>
      <c r="D22" s="10" t="s">
        <v>250</v>
      </c>
      <c r="E22" s="9" t="s">
        <v>162</v>
      </c>
      <c r="F22" s="4" t="s">
        <v>250</v>
      </c>
      <c r="G22" s="4" t="s">
        <v>160</v>
      </c>
      <c r="H22" s="4" t="s">
        <v>250</v>
      </c>
      <c r="I22" s="10" t="s">
        <v>250</v>
      </c>
      <c r="J22" s="9" t="s">
        <v>167</v>
      </c>
      <c r="K22" s="4" t="s">
        <v>250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1914</v>
      </c>
      <c r="B23" s="9" t="s">
        <v>359</v>
      </c>
      <c r="C23" s="9" t="s">
        <v>353</v>
      </c>
      <c r="D23" s="10" t="s">
        <v>341</v>
      </c>
      <c r="E23" s="9" t="s">
        <v>359</v>
      </c>
      <c r="F23" s="4" t="s">
        <v>402</v>
      </c>
      <c r="G23" s="4" t="s">
        <v>353</v>
      </c>
      <c r="H23" s="4" t="s">
        <v>339</v>
      </c>
      <c r="I23" s="10" t="s">
        <v>341</v>
      </c>
      <c r="J23" s="9" t="s">
        <v>359</v>
      </c>
      <c r="K23" s="4" t="s">
        <v>402</v>
      </c>
      <c r="L23" s="4" t="s">
        <v>353</v>
      </c>
      <c r="M23" s="4" t="s">
        <v>341</v>
      </c>
      <c r="N23" s="4" t="s">
        <v>354</v>
      </c>
      <c r="O23" s="4" t="s">
        <v>285</v>
      </c>
      <c r="P23" s="4" t="s">
        <v>233</v>
      </c>
      <c r="Q23" s="4" t="s">
        <v>237</v>
      </c>
      <c r="R23" s="10" t="s">
        <v>283</v>
      </c>
      <c r="S23" s="9" t="s">
        <v>291</v>
      </c>
      <c r="T23" s="4" t="s">
        <v>359</v>
      </c>
      <c r="U23" s="10" t="s">
        <v>359</v>
      </c>
    </row>
    <row r="24" spans="1:21" x14ac:dyDescent="0.25">
      <c r="A24" s="4"/>
      <c r="B24" s="9" t="s">
        <v>483</v>
      </c>
      <c r="C24" s="9" t="s">
        <v>698</v>
      </c>
      <c r="D24" s="10" t="s">
        <v>909</v>
      </c>
      <c r="E24" s="9" t="s">
        <v>1204</v>
      </c>
      <c r="F24" s="4" t="s">
        <v>275</v>
      </c>
      <c r="G24" s="4" t="s">
        <v>1197</v>
      </c>
      <c r="H24" s="4" t="s">
        <v>225</v>
      </c>
      <c r="I24" s="10" t="s">
        <v>208</v>
      </c>
      <c r="J24" s="9" t="s">
        <v>1204</v>
      </c>
      <c r="K24" s="4" t="s">
        <v>275</v>
      </c>
      <c r="L24" s="4" t="s">
        <v>1197</v>
      </c>
      <c r="M24" s="4" t="s">
        <v>247</v>
      </c>
      <c r="N24" s="4" t="s">
        <v>247</v>
      </c>
      <c r="O24" s="4" t="s">
        <v>223</v>
      </c>
      <c r="P24" s="4" t="s">
        <v>246</v>
      </c>
      <c r="Q24" s="4" t="s">
        <v>245</v>
      </c>
      <c r="R24" s="10" t="s">
        <v>314</v>
      </c>
      <c r="S24" s="9" t="s">
        <v>303</v>
      </c>
      <c r="T24" s="4" t="s">
        <v>293</v>
      </c>
      <c r="U24" s="10" t="s">
        <v>732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1915</v>
      </c>
      <c r="B26" s="9" t="s">
        <v>355</v>
      </c>
      <c r="C26" s="9" t="s">
        <v>289</v>
      </c>
      <c r="D26" s="10" t="s">
        <v>384</v>
      </c>
      <c r="E26" s="9" t="s">
        <v>289</v>
      </c>
      <c r="F26" s="4" t="s">
        <v>384</v>
      </c>
      <c r="G26" s="4" t="s">
        <v>358</v>
      </c>
      <c r="H26" s="4" t="s">
        <v>233</v>
      </c>
      <c r="I26" s="10" t="s">
        <v>355</v>
      </c>
      <c r="J26" s="9" t="s">
        <v>289</v>
      </c>
      <c r="K26" s="4" t="s">
        <v>384</v>
      </c>
      <c r="L26" s="4" t="s">
        <v>358</v>
      </c>
      <c r="M26" s="4" t="s">
        <v>288</v>
      </c>
      <c r="N26" s="4" t="s">
        <v>237</v>
      </c>
      <c r="O26" s="4" t="s">
        <v>237</v>
      </c>
      <c r="P26" s="4" t="s">
        <v>383</v>
      </c>
      <c r="Q26" s="4" t="s">
        <v>289</v>
      </c>
      <c r="R26" s="10" t="s">
        <v>374</v>
      </c>
      <c r="S26" s="9" t="s">
        <v>384</v>
      </c>
      <c r="T26" s="4" t="s">
        <v>289</v>
      </c>
      <c r="U26" s="10" t="s">
        <v>328</v>
      </c>
    </row>
    <row r="27" spans="1:21" x14ac:dyDescent="0.25">
      <c r="A27" s="4"/>
      <c r="B27" s="9" t="s">
        <v>1916</v>
      </c>
      <c r="C27" s="9" t="s">
        <v>486</v>
      </c>
      <c r="D27" s="10" t="s">
        <v>534</v>
      </c>
      <c r="E27" s="9" t="s">
        <v>465</v>
      </c>
      <c r="F27" s="4" t="s">
        <v>419</v>
      </c>
      <c r="G27" s="4" t="s">
        <v>719</v>
      </c>
      <c r="H27" s="4" t="s">
        <v>227</v>
      </c>
      <c r="I27" s="10" t="s">
        <v>271</v>
      </c>
      <c r="J27" s="9" t="s">
        <v>465</v>
      </c>
      <c r="K27" s="4" t="s">
        <v>419</v>
      </c>
      <c r="L27" s="4" t="s">
        <v>719</v>
      </c>
      <c r="M27" s="4" t="s">
        <v>246</v>
      </c>
      <c r="N27" s="4" t="s">
        <v>245</v>
      </c>
      <c r="O27" s="4" t="s">
        <v>245</v>
      </c>
      <c r="P27" s="4" t="s">
        <v>247</v>
      </c>
      <c r="Q27" s="4" t="s">
        <v>246</v>
      </c>
      <c r="R27" s="10" t="s">
        <v>223</v>
      </c>
      <c r="S27" s="9" t="s">
        <v>398</v>
      </c>
      <c r="T27" s="4" t="s">
        <v>464</v>
      </c>
      <c r="U27" s="10" t="s">
        <v>903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1917</v>
      </c>
      <c r="B29" s="9" t="s">
        <v>239</v>
      </c>
      <c r="C29" s="9" t="s">
        <v>239</v>
      </c>
      <c r="D29" s="10" t="s">
        <v>239</v>
      </c>
      <c r="E29" s="9" t="s">
        <v>239</v>
      </c>
      <c r="F29" s="4" t="s">
        <v>307</v>
      </c>
      <c r="G29" s="4" t="s">
        <v>325</v>
      </c>
      <c r="H29" s="4" t="s">
        <v>307</v>
      </c>
      <c r="I29" s="10" t="s">
        <v>325</v>
      </c>
      <c r="J29" s="9" t="s">
        <v>239</v>
      </c>
      <c r="K29" s="4" t="s">
        <v>307</v>
      </c>
      <c r="L29" s="4" t="s">
        <v>325</v>
      </c>
      <c r="M29" s="4" t="s">
        <v>239</v>
      </c>
      <c r="N29" s="4" t="s">
        <v>237</v>
      </c>
      <c r="O29" s="4" t="s">
        <v>236</v>
      </c>
      <c r="P29" s="4" t="s">
        <v>237</v>
      </c>
      <c r="Q29" s="4" t="s">
        <v>329</v>
      </c>
      <c r="R29" s="10" t="s">
        <v>233</v>
      </c>
      <c r="S29" s="9" t="s">
        <v>310</v>
      </c>
      <c r="T29" s="4" t="s">
        <v>238</v>
      </c>
      <c r="U29" s="10" t="s">
        <v>233</v>
      </c>
    </row>
    <row r="30" spans="1:21" x14ac:dyDescent="0.25">
      <c r="A30" s="4"/>
      <c r="B30" s="9" t="s">
        <v>644</v>
      </c>
      <c r="C30" s="9" t="s">
        <v>903</v>
      </c>
      <c r="D30" s="10" t="s">
        <v>296</v>
      </c>
      <c r="E30" s="9" t="s">
        <v>394</v>
      </c>
      <c r="F30" s="4" t="s">
        <v>301</v>
      </c>
      <c r="G30" s="4" t="s">
        <v>318</v>
      </c>
      <c r="H30" s="4" t="s">
        <v>270</v>
      </c>
      <c r="I30" s="10" t="s">
        <v>300</v>
      </c>
      <c r="J30" s="9" t="s">
        <v>394</v>
      </c>
      <c r="K30" s="4" t="s">
        <v>301</v>
      </c>
      <c r="L30" s="4" t="s">
        <v>318</v>
      </c>
      <c r="M30" s="4" t="s">
        <v>316</v>
      </c>
      <c r="N30" s="4" t="s">
        <v>245</v>
      </c>
      <c r="O30" s="4" t="s">
        <v>315</v>
      </c>
      <c r="P30" s="4" t="s">
        <v>245</v>
      </c>
      <c r="Q30" s="4" t="s">
        <v>246</v>
      </c>
      <c r="R30" s="10" t="s">
        <v>270</v>
      </c>
      <c r="S30" s="9" t="s">
        <v>246</v>
      </c>
      <c r="T30" s="4" t="s">
        <v>387</v>
      </c>
      <c r="U30" s="10" t="s">
        <v>389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1918</v>
      </c>
      <c r="B32" s="9" t="s">
        <v>328</v>
      </c>
      <c r="C32" s="9" t="s">
        <v>328</v>
      </c>
      <c r="D32" s="10" t="s">
        <v>384</v>
      </c>
      <c r="E32" s="9" t="s">
        <v>329</v>
      </c>
      <c r="F32" s="4" t="s">
        <v>384</v>
      </c>
      <c r="G32" s="4" t="s">
        <v>235</v>
      </c>
      <c r="H32" s="4" t="s">
        <v>340</v>
      </c>
      <c r="I32" s="10" t="s">
        <v>384</v>
      </c>
      <c r="J32" s="9" t="s">
        <v>329</v>
      </c>
      <c r="K32" s="4" t="s">
        <v>384</v>
      </c>
      <c r="L32" s="4" t="s">
        <v>235</v>
      </c>
      <c r="M32" s="4" t="s">
        <v>326</v>
      </c>
      <c r="N32" s="4" t="s">
        <v>342</v>
      </c>
      <c r="O32" s="4" t="s">
        <v>328</v>
      </c>
      <c r="P32" s="4" t="s">
        <v>477</v>
      </c>
      <c r="Q32" s="4" t="s">
        <v>355</v>
      </c>
      <c r="R32" s="10" t="s">
        <v>355</v>
      </c>
      <c r="S32" s="9" t="s">
        <v>309</v>
      </c>
      <c r="T32" s="4" t="s">
        <v>358</v>
      </c>
      <c r="U32" s="10" t="s">
        <v>384</v>
      </c>
    </row>
    <row r="33" spans="1:21" x14ac:dyDescent="0.25">
      <c r="A33" s="4"/>
      <c r="B33" s="9" t="s">
        <v>1459</v>
      </c>
      <c r="C33" s="9" t="s">
        <v>597</v>
      </c>
      <c r="D33" s="10" t="s">
        <v>534</v>
      </c>
      <c r="E33" s="9" t="s">
        <v>385</v>
      </c>
      <c r="F33" s="4" t="s">
        <v>1156</v>
      </c>
      <c r="G33" s="4" t="s">
        <v>397</v>
      </c>
      <c r="H33" s="4" t="s">
        <v>389</v>
      </c>
      <c r="I33" s="10" t="s">
        <v>301</v>
      </c>
      <c r="J33" s="9" t="s">
        <v>385</v>
      </c>
      <c r="K33" s="4" t="s">
        <v>1156</v>
      </c>
      <c r="L33" s="4" t="s">
        <v>397</v>
      </c>
      <c r="M33" s="4" t="s">
        <v>246</v>
      </c>
      <c r="N33" s="4" t="s">
        <v>244</v>
      </c>
      <c r="O33" s="4" t="s">
        <v>210</v>
      </c>
      <c r="P33" s="4" t="s">
        <v>271</v>
      </c>
      <c r="Q33" s="4" t="s">
        <v>246</v>
      </c>
      <c r="R33" s="10" t="s">
        <v>206</v>
      </c>
      <c r="S33" s="9" t="s">
        <v>244</v>
      </c>
      <c r="T33" s="4" t="s">
        <v>931</v>
      </c>
      <c r="U33" s="10" t="s">
        <v>347</v>
      </c>
    </row>
    <row r="34" spans="1:21" x14ac:dyDescent="0.25">
      <c r="A34" s="4"/>
      <c r="B34" s="9" t="s">
        <v>1919</v>
      </c>
      <c r="C34" s="9" t="s">
        <v>250</v>
      </c>
      <c r="D34" s="10" t="s">
        <v>250</v>
      </c>
      <c r="E34" s="9" t="s">
        <v>162</v>
      </c>
      <c r="F34" s="4" t="s">
        <v>250</v>
      </c>
      <c r="G34" s="4" t="s">
        <v>160</v>
      </c>
      <c r="H34" s="4" t="s">
        <v>250</v>
      </c>
      <c r="I34" s="10" t="s">
        <v>250</v>
      </c>
      <c r="J34" s="9" t="s">
        <v>1920</v>
      </c>
      <c r="K34" s="4" t="s">
        <v>171</v>
      </c>
      <c r="L34" s="4" t="s">
        <v>1079</v>
      </c>
      <c r="M34" s="4" t="s">
        <v>250</v>
      </c>
      <c r="N34" s="4" t="s">
        <v>250</v>
      </c>
      <c r="O34" s="4" t="s">
        <v>250</v>
      </c>
      <c r="P34" s="4" t="s">
        <v>279</v>
      </c>
      <c r="Q34" s="4" t="s">
        <v>250</v>
      </c>
      <c r="R34" s="10" t="s">
        <v>171</v>
      </c>
      <c r="S34" s="9" t="s">
        <v>413</v>
      </c>
      <c r="T34" s="4" t="s">
        <v>174</v>
      </c>
      <c r="U34" s="10" t="s">
        <v>174</v>
      </c>
    </row>
    <row r="35" spans="1:21" x14ac:dyDescent="0.25">
      <c r="A35" s="4" t="s">
        <v>1921</v>
      </c>
      <c r="B35" s="9" t="s">
        <v>238</v>
      </c>
      <c r="C35" s="9" t="s">
        <v>238</v>
      </c>
      <c r="D35" s="10" t="s">
        <v>325</v>
      </c>
      <c r="E35" s="9" t="s">
        <v>235</v>
      </c>
      <c r="F35" s="4" t="s">
        <v>236</v>
      </c>
      <c r="G35" s="4" t="s">
        <v>234</v>
      </c>
      <c r="H35" s="4" t="s">
        <v>383</v>
      </c>
      <c r="I35" s="10" t="s">
        <v>309</v>
      </c>
      <c r="J35" s="9" t="s">
        <v>235</v>
      </c>
      <c r="K35" s="4" t="s">
        <v>236</v>
      </c>
      <c r="L35" s="4" t="s">
        <v>234</v>
      </c>
      <c r="M35" s="4" t="s">
        <v>237</v>
      </c>
      <c r="N35" s="4" t="s">
        <v>358</v>
      </c>
      <c r="O35" s="4" t="s">
        <v>384</v>
      </c>
      <c r="P35" s="4" t="s">
        <v>325</v>
      </c>
      <c r="Q35" s="4" t="s">
        <v>288</v>
      </c>
      <c r="R35" s="10" t="s">
        <v>233</v>
      </c>
      <c r="S35" s="9" t="s">
        <v>237</v>
      </c>
      <c r="T35" s="4" t="s">
        <v>325</v>
      </c>
      <c r="U35" s="10" t="s">
        <v>325</v>
      </c>
    </row>
    <row r="36" spans="1:21" x14ac:dyDescent="0.25">
      <c r="A36" s="4"/>
      <c r="B36" s="9" t="s">
        <v>651</v>
      </c>
      <c r="C36" s="9" t="s">
        <v>744</v>
      </c>
      <c r="D36" s="10" t="s">
        <v>699</v>
      </c>
      <c r="E36" s="9" t="s">
        <v>432</v>
      </c>
      <c r="F36" s="4" t="s">
        <v>409</v>
      </c>
      <c r="G36" s="4" t="s">
        <v>427</v>
      </c>
      <c r="H36" s="4" t="s">
        <v>208</v>
      </c>
      <c r="I36" s="10" t="s">
        <v>246</v>
      </c>
      <c r="J36" s="9" t="s">
        <v>432</v>
      </c>
      <c r="K36" s="4" t="s">
        <v>409</v>
      </c>
      <c r="L36" s="4" t="s">
        <v>427</v>
      </c>
      <c r="M36" s="4" t="s">
        <v>245</v>
      </c>
      <c r="N36" s="4" t="s">
        <v>247</v>
      </c>
      <c r="O36" s="4" t="s">
        <v>210</v>
      </c>
      <c r="P36" s="4" t="s">
        <v>315</v>
      </c>
      <c r="Q36" s="4" t="s">
        <v>316</v>
      </c>
      <c r="R36" s="10" t="s">
        <v>270</v>
      </c>
      <c r="S36" s="9" t="s">
        <v>245</v>
      </c>
      <c r="T36" s="4" t="s">
        <v>507</v>
      </c>
      <c r="U36" s="10" t="s">
        <v>1156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1922</v>
      </c>
      <c r="B38" s="9" t="s">
        <v>309</v>
      </c>
      <c r="C38" s="9" t="s">
        <v>473</v>
      </c>
      <c r="D38" s="10" t="s">
        <v>308</v>
      </c>
      <c r="E38" s="9" t="s">
        <v>473</v>
      </c>
      <c r="F38" s="4" t="s">
        <v>310</v>
      </c>
      <c r="G38" s="4" t="s">
        <v>310</v>
      </c>
      <c r="H38" s="4" t="s">
        <v>325</v>
      </c>
      <c r="I38" s="10" t="s">
        <v>233</v>
      </c>
      <c r="J38" s="9" t="s">
        <v>473</v>
      </c>
      <c r="K38" s="4" t="s">
        <v>310</v>
      </c>
      <c r="L38" s="4" t="s">
        <v>310</v>
      </c>
      <c r="M38" s="4" t="s">
        <v>358</v>
      </c>
      <c r="N38" s="4" t="s">
        <v>328</v>
      </c>
      <c r="O38" s="4" t="s">
        <v>383</v>
      </c>
      <c r="P38" s="4" t="s">
        <v>236</v>
      </c>
      <c r="Q38" s="4" t="s">
        <v>353</v>
      </c>
      <c r="R38" s="10" t="s">
        <v>310</v>
      </c>
      <c r="S38" s="9" t="s">
        <v>237</v>
      </c>
      <c r="T38" s="4" t="s">
        <v>309</v>
      </c>
      <c r="U38" s="10" t="s">
        <v>307</v>
      </c>
    </row>
    <row r="39" spans="1:21" x14ac:dyDescent="0.25">
      <c r="A39" s="4"/>
      <c r="B39" s="9" t="s">
        <v>839</v>
      </c>
      <c r="C39" s="9" t="s">
        <v>350</v>
      </c>
      <c r="D39" s="10" t="s">
        <v>299</v>
      </c>
      <c r="E39" s="9" t="s">
        <v>429</v>
      </c>
      <c r="F39" s="4" t="s">
        <v>315</v>
      </c>
      <c r="G39" s="4" t="s">
        <v>244</v>
      </c>
      <c r="H39" s="4" t="s">
        <v>301</v>
      </c>
      <c r="I39" s="10" t="s">
        <v>247</v>
      </c>
      <c r="J39" s="9" t="s">
        <v>429</v>
      </c>
      <c r="K39" s="4" t="s">
        <v>315</v>
      </c>
      <c r="L39" s="4" t="s">
        <v>244</v>
      </c>
      <c r="M39" s="4" t="s">
        <v>315</v>
      </c>
      <c r="N39" s="4" t="s">
        <v>315</v>
      </c>
      <c r="O39" s="4" t="s">
        <v>270</v>
      </c>
      <c r="P39" s="4" t="s">
        <v>246</v>
      </c>
      <c r="Q39" s="4" t="s">
        <v>246</v>
      </c>
      <c r="R39" s="10" t="s">
        <v>316</v>
      </c>
      <c r="S39" s="9" t="s">
        <v>245</v>
      </c>
      <c r="T39" s="4" t="s">
        <v>487</v>
      </c>
      <c r="U39" s="10" t="s">
        <v>409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391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320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245</v>
      </c>
      <c r="C45" s="9" t="s">
        <v>245</v>
      </c>
      <c r="D45" s="10" t="s">
        <v>245</v>
      </c>
      <c r="E45" s="9" t="s">
        <v>245</v>
      </c>
      <c r="F45" s="4" t="s">
        <v>245</v>
      </c>
      <c r="G45" s="4" t="s">
        <v>245</v>
      </c>
      <c r="H45" s="4" t="s">
        <v>245</v>
      </c>
      <c r="I45" s="10" t="s">
        <v>245</v>
      </c>
      <c r="J45" s="9" t="s">
        <v>245</v>
      </c>
      <c r="K45" s="4" t="s">
        <v>245</v>
      </c>
      <c r="L45" s="4" t="s">
        <v>245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245</v>
      </c>
      <c r="S45" s="9" t="s">
        <v>245</v>
      </c>
      <c r="T45" s="4" t="s">
        <v>245</v>
      </c>
      <c r="U45" s="10" t="s">
        <v>245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4" t="s">
        <v>322</v>
      </c>
      <c r="B47" s="9" t="s">
        <v>237</v>
      </c>
      <c r="C47" s="9" t="s">
        <v>237</v>
      </c>
      <c r="D47" s="10" t="s">
        <v>237</v>
      </c>
      <c r="E47" s="9" t="s">
        <v>237</v>
      </c>
      <c r="F47" s="4" t="s">
        <v>237</v>
      </c>
      <c r="G47" s="4" t="s">
        <v>237</v>
      </c>
      <c r="H47" s="4" t="s">
        <v>237</v>
      </c>
      <c r="I47" s="10" t="s">
        <v>237</v>
      </c>
      <c r="J47" s="9" t="s">
        <v>237</v>
      </c>
      <c r="K47" s="4" t="s">
        <v>237</v>
      </c>
      <c r="L47" s="4" t="s">
        <v>237</v>
      </c>
      <c r="M47" s="4" t="s">
        <v>237</v>
      </c>
      <c r="N47" s="4" t="s">
        <v>237</v>
      </c>
      <c r="O47" s="4" t="s">
        <v>237</v>
      </c>
      <c r="P47" s="4" t="s">
        <v>237</v>
      </c>
      <c r="Q47" s="4" t="s">
        <v>237</v>
      </c>
      <c r="R47" s="10" t="s">
        <v>237</v>
      </c>
      <c r="S47" s="9" t="s">
        <v>237</v>
      </c>
      <c r="T47" s="4" t="s">
        <v>237</v>
      </c>
      <c r="U47" s="10" t="s">
        <v>237</v>
      </c>
    </row>
    <row r="48" spans="1:21" x14ac:dyDescent="0.25">
      <c r="A48" s="4"/>
      <c r="B48" s="9" t="s">
        <v>245</v>
      </c>
      <c r="C48" s="9" t="s">
        <v>245</v>
      </c>
      <c r="D48" s="10" t="s">
        <v>245</v>
      </c>
      <c r="E48" s="9" t="s">
        <v>245</v>
      </c>
      <c r="F48" s="4" t="s">
        <v>245</v>
      </c>
      <c r="G48" s="4" t="s">
        <v>245</v>
      </c>
      <c r="H48" s="4" t="s">
        <v>245</v>
      </c>
      <c r="I48" s="10" t="s">
        <v>245</v>
      </c>
      <c r="J48" s="9" t="s">
        <v>245</v>
      </c>
      <c r="K48" s="4" t="s">
        <v>245</v>
      </c>
      <c r="L48" s="4" t="s">
        <v>245</v>
      </c>
      <c r="M48" s="4" t="s">
        <v>245</v>
      </c>
      <c r="N48" s="4" t="s">
        <v>245</v>
      </c>
      <c r="O48" s="4" t="s">
        <v>245</v>
      </c>
      <c r="P48" s="4" t="s">
        <v>245</v>
      </c>
      <c r="Q48" s="4" t="s">
        <v>245</v>
      </c>
      <c r="R48" s="10" t="s">
        <v>245</v>
      </c>
      <c r="S48" s="9" t="s">
        <v>245</v>
      </c>
      <c r="T48" s="4" t="s">
        <v>245</v>
      </c>
      <c r="U48" s="10" t="s">
        <v>245</v>
      </c>
    </row>
    <row r="49" spans="1:21" x14ac:dyDescent="0.25">
      <c r="A49" s="4"/>
      <c r="B49" s="9" t="s">
        <v>250</v>
      </c>
      <c r="C49" s="9" t="s">
        <v>250</v>
      </c>
      <c r="D49" s="10" t="s">
        <v>250</v>
      </c>
      <c r="E49" s="9" t="s">
        <v>250</v>
      </c>
      <c r="F49" s="4" t="s">
        <v>250</v>
      </c>
      <c r="G49" s="4" t="s">
        <v>250</v>
      </c>
      <c r="H49" s="4" t="s">
        <v>250</v>
      </c>
      <c r="I49" s="10" t="s">
        <v>250</v>
      </c>
      <c r="J49" s="9" t="s">
        <v>250</v>
      </c>
      <c r="K49" s="4" t="s">
        <v>250</v>
      </c>
      <c r="L49" s="4" t="s">
        <v>250</v>
      </c>
      <c r="M49" s="4" t="s">
        <v>250</v>
      </c>
      <c r="N49" s="4" t="s">
        <v>250</v>
      </c>
      <c r="O49" s="4" t="s">
        <v>250</v>
      </c>
      <c r="P49" s="4" t="s">
        <v>250</v>
      </c>
      <c r="Q49" s="4" t="s">
        <v>250</v>
      </c>
      <c r="R49" s="10" t="s">
        <v>250</v>
      </c>
      <c r="S49" s="9" t="s">
        <v>250</v>
      </c>
      <c r="T49" s="4" t="s">
        <v>250</v>
      </c>
      <c r="U49" s="10" t="s">
        <v>250</v>
      </c>
    </row>
    <row r="50" spans="1:2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94" priority="13">
      <formula>$B$18&gt;0</formula>
    </cfRule>
  </conditionalFormatting>
  <conditionalFormatting sqref="A22:U22">
    <cfRule type="expression" dxfId="193" priority="12">
      <formula>A22&lt;&gt;""</formula>
    </cfRule>
  </conditionalFormatting>
  <conditionalFormatting sqref="A25:U25">
    <cfRule type="expression" dxfId="192" priority="11">
      <formula>A25&lt;&gt;""</formula>
    </cfRule>
  </conditionalFormatting>
  <conditionalFormatting sqref="A28:U28">
    <cfRule type="expression" dxfId="191" priority="10">
      <formula>A28&lt;&gt;""</formula>
    </cfRule>
  </conditionalFormatting>
  <conditionalFormatting sqref="A31:U31">
    <cfRule type="expression" dxfId="190" priority="9">
      <formula>A31&lt;&gt;""</formula>
    </cfRule>
  </conditionalFormatting>
  <conditionalFormatting sqref="A34:U34">
    <cfRule type="expression" dxfId="189" priority="8">
      <formula>A34&lt;&gt;""</formula>
    </cfRule>
  </conditionalFormatting>
  <conditionalFormatting sqref="A37:U37">
    <cfRule type="expression" dxfId="188" priority="7">
      <formula>A37&lt;&gt;""</formula>
    </cfRule>
  </conditionalFormatting>
  <conditionalFormatting sqref="A40:U40">
    <cfRule type="expression" dxfId="187" priority="6">
      <formula>A40&lt;&gt;""</formula>
    </cfRule>
  </conditionalFormatting>
  <conditionalFormatting sqref="A43:U43">
    <cfRule type="expression" dxfId="186" priority="5">
      <formula>A43&lt;&gt;""</formula>
    </cfRule>
  </conditionalFormatting>
  <conditionalFormatting sqref="A46:U46">
    <cfRule type="expression" dxfId="185" priority="4">
      <formula>A46&lt;&gt;""</formula>
    </cfRule>
  </conditionalFormatting>
  <conditionalFormatting sqref="A49:U49">
    <cfRule type="expression" dxfId="184" priority="3">
      <formula>A49&lt;&gt;""</formula>
    </cfRule>
  </conditionalFormatting>
  <conditionalFormatting sqref="A52:U52">
    <cfRule type="expression" dxfId="183" priority="2">
      <formula>A52&lt;&gt;""</formula>
    </cfRule>
  </conditionalFormatting>
  <conditionalFormatting sqref="A55:U55">
    <cfRule type="expression" dxfId="1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1923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1913</v>
      </c>
      <c r="B20" s="9" t="s">
        <v>238</v>
      </c>
      <c r="C20" s="9" t="s">
        <v>238</v>
      </c>
      <c r="D20" s="10" t="s">
        <v>238</v>
      </c>
      <c r="E20" s="9" t="s">
        <v>233</v>
      </c>
      <c r="F20" s="4" t="s">
        <v>383</v>
      </c>
      <c r="G20" s="4" t="s">
        <v>355</v>
      </c>
      <c r="H20" s="4" t="s">
        <v>473</v>
      </c>
      <c r="I20" s="10" t="s">
        <v>326</v>
      </c>
      <c r="J20" s="9" t="s">
        <v>233</v>
      </c>
      <c r="K20" s="4" t="s">
        <v>383</v>
      </c>
      <c r="L20" s="4" t="s">
        <v>355</v>
      </c>
      <c r="M20" s="4" t="s">
        <v>325</v>
      </c>
      <c r="N20" s="4" t="s">
        <v>237</v>
      </c>
      <c r="O20" s="4" t="s">
        <v>237</v>
      </c>
      <c r="P20" s="4" t="s">
        <v>238</v>
      </c>
      <c r="Q20" s="4" t="s">
        <v>237</v>
      </c>
      <c r="R20" s="10" t="s">
        <v>325</v>
      </c>
      <c r="S20" s="9" t="s">
        <v>261</v>
      </c>
      <c r="T20" s="4" t="s">
        <v>233</v>
      </c>
      <c r="U20" s="10" t="s">
        <v>236</v>
      </c>
    </row>
    <row r="21" spans="1:21" x14ac:dyDescent="0.25">
      <c r="A21" s="4"/>
      <c r="B21" s="9" t="s">
        <v>700</v>
      </c>
      <c r="C21" s="9" t="s">
        <v>838</v>
      </c>
      <c r="D21" s="10" t="s">
        <v>959</v>
      </c>
      <c r="E21" s="9" t="s">
        <v>922</v>
      </c>
      <c r="F21" s="4" t="s">
        <v>225</v>
      </c>
      <c r="G21" s="4" t="s">
        <v>467</v>
      </c>
      <c r="H21" s="4" t="s">
        <v>244</v>
      </c>
      <c r="I21" s="10" t="s">
        <v>227</v>
      </c>
      <c r="J21" s="9" t="s">
        <v>922</v>
      </c>
      <c r="K21" s="4" t="s">
        <v>225</v>
      </c>
      <c r="L21" s="4" t="s">
        <v>467</v>
      </c>
      <c r="M21" s="4" t="s">
        <v>246</v>
      </c>
      <c r="N21" s="4" t="s">
        <v>245</v>
      </c>
      <c r="O21" s="4" t="s">
        <v>245</v>
      </c>
      <c r="P21" s="4" t="s">
        <v>315</v>
      </c>
      <c r="Q21" s="4" t="s">
        <v>245</v>
      </c>
      <c r="R21" s="10" t="s">
        <v>207</v>
      </c>
      <c r="S21" s="9" t="s">
        <v>752</v>
      </c>
      <c r="T21" s="4" t="s">
        <v>205</v>
      </c>
      <c r="U21" s="10" t="s">
        <v>349</v>
      </c>
    </row>
    <row r="22" spans="1:21" x14ac:dyDescent="0.25">
      <c r="A22" s="4"/>
      <c r="B22" s="9" t="s">
        <v>540</v>
      </c>
      <c r="C22" s="9" t="s">
        <v>250</v>
      </c>
      <c r="D22" s="10" t="s">
        <v>250</v>
      </c>
      <c r="E22" s="9" t="s">
        <v>162</v>
      </c>
      <c r="F22" s="4" t="s">
        <v>250</v>
      </c>
      <c r="G22" s="4" t="s">
        <v>160</v>
      </c>
      <c r="H22" s="4" t="s">
        <v>250</v>
      </c>
      <c r="I22" s="10" t="s">
        <v>250</v>
      </c>
      <c r="J22" s="9" t="s">
        <v>167</v>
      </c>
      <c r="K22" s="4" t="s">
        <v>250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1924</v>
      </c>
      <c r="B23" s="9" t="s">
        <v>359</v>
      </c>
      <c r="C23" s="9" t="s">
        <v>353</v>
      </c>
      <c r="D23" s="10" t="s">
        <v>341</v>
      </c>
      <c r="E23" s="9" t="s">
        <v>359</v>
      </c>
      <c r="F23" s="4" t="s">
        <v>402</v>
      </c>
      <c r="G23" s="4" t="s">
        <v>353</v>
      </c>
      <c r="H23" s="4" t="s">
        <v>339</v>
      </c>
      <c r="I23" s="10" t="s">
        <v>341</v>
      </c>
      <c r="J23" s="9" t="s">
        <v>359</v>
      </c>
      <c r="K23" s="4" t="s">
        <v>402</v>
      </c>
      <c r="L23" s="4" t="s">
        <v>353</v>
      </c>
      <c r="M23" s="4" t="s">
        <v>341</v>
      </c>
      <c r="N23" s="4" t="s">
        <v>354</v>
      </c>
      <c r="O23" s="4" t="s">
        <v>285</v>
      </c>
      <c r="P23" s="4" t="s">
        <v>233</v>
      </c>
      <c r="Q23" s="4" t="s">
        <v>237</v>
      </c>
      <c r="R23" s="10" t="s">
        <v>283</v>
      </c>
      <c r="S23" s="9" t="s">
        <v>291</v>
      </c>
      <c r="T23" s="4" t="s">
        <v>359</v>
      </c>
      <c r="U23" s="10" t="s">
        <v>359</v>
      </c>
    </row>
    <row r="24" spans="1:21" x14ac:dyDescent="0.25">
      <c r="A24" s="4"/>
      <c r="B24" s="9" t="s">
        <v>483</v>
      </c>
      <c r="C24" s="9" t="s">
        <v>698</v>
      </c>
      <c r="D24" s="10" t="s">
        <v>909</v>
      </c>
      <c r="E24" s="9" t="s">
        <v>1204</v>
      </c>
      <c r="F24" s="4" t="s">
        <v>275</v>
      </c>
      <c r="G24" s="4" t="s">
        <v>1197</v>
      </c>
      <c r="H24" s="4" t="s">
        <v>225</v>
      </c>
      <c r="I24" s="10" t="s">
        <v>208</v>
      </c>
      <c r="J24" s="9" t="s">
        <v>1204</v>
      </c>
      <c r="K24" s="4" t="s">
        <v>275</v>
      </c>
      <c r="L24" s="4" t="s">
        <v>1197</v>
      </c>
      <c r="M24" s="4" t="s">
        <v>247</v>
      </c>
      <c r="N24" s="4" t="s">
        <v>247</v>
      </c>
      <c r="O24" s="4" t="s">
        <v>223</v>
      </c>
      <c r="P24" s="4" t="s">
        <v>246</v>
      </c>
      <c r="Q24" s="4" t="s">
        <v>245</v>
      </c>
      <c r="R24" s="10" t="s">
        <v>314</v>
      </c>
      <c r="S24" s="9" t="s">
        <v>303</v>
      </c>
      <c r="T24" s="4" t="s">
        <v>293</v>
      </c>
      <c r="U24" s="10" t="s">
        <v>732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1925</v>
      </c>
      <c r="B26" s="9" t="s">
        <v>359</v>
      </c>
      <c r="C26" s="9" t="s">
        <v>353</v>
      </c>
      <c r="D26" s="10" t="s">
        <v>359</v>
      </c>
      <c r="E26" s="9" t="s">
        <v>359</v>
      </c>
      <c r="F26" s="4" t="s">
        <v>354</v>
      </c>
      <c r="G26" s="4" t="s">
        <v>291</v>
      </c>
      <c r="H26" s="4" t="s">
        <v>235</v>
      </c>
      <c r="I26" s="10" t="s">
        <v>341</v>
      </c>
      <c r="J26" s="9" t="s">
        <v>359</v>
      </c>
      <c r="K26" s="4" t="s">
        <v>354</v>
      </c>
      <c r="L26" s="4" t="s">
        <v>291</v>
      </c>
      <c r="M26" s="4" t="s">
        <v>414</v>
      </c>
      <c r="N26" s="4" t="s">
        <v>237</v>
      </c>
      <c r="O26" s="4" t="s">
        <v>236</v>
      </c>
      <c r="P26" s="4" t="s">
        <v>383</v>
      </c>
      <c r="Q26" s="4" t="s">
        <v>282</v>
      </c>
      <c r="R26" s="10" t="s">
        <v>358</v>
      </c>
      <c r="S26" s="9" t="s">
        <v>329</v>
      </c>
      <c r="T26" s="4" t="s">
        <v>359</v>
      </c>
      <c r="U26" s="10" t="s">
        <v>359</v>
      </c>
    </row>
    <row r="27" spans="1:21" x14ac:dyDescent="0.25">
      <c r="A27" s="4"/>
      <c r="B27" s="9" t="s">
        <v>1926</v>
      </c>
      <c r="C27" s="9" t="s">
        <v>989</v>
      </c>
      <c r="D27" s="10" t="s">
        <v>1219</v>
      </c>
      <c r="E27" s="9" t="s">
        <v>1204</v>
      </c>
      <c r="F27" s="4" t="s">
        <v>434</v>
      </c>
      <c r="G27" s="4" t="s">
        <v>454</v>
      </c>
      <c r="H27" s="4" t="s">
        <v>209</v>
      </c>
      <c r="I27" s="10" t="s">
        <v>399</v>
      </c>
      <c r="J27" s="9" t="s">
        <v>1204</v>
      </c>
      <c r="K27" s="4" t="s">
        <v>434</v>
      </c>
      <c r="L27" s="4" t="s">
        <v>454</v>
      </c>
      <c r="M27" s="4" t="s">
        <v>315</v>
      </c>
      <c r="N27" s="4" t="s">
        <v>245</v>
      </c>
      <c r="O27" s="4" t="s">
        <v>315</v>
      </c>
      <c r="P27" s="4" t="s">
        <v>247</v>
      </c>
      <c r="Q27" s="4" t="s">
        <v>315</v>
      </c>
      <c r="R27" s="10" t="s">
        <v>427</v>
      </c>
      <c r="S27" s="9" t="s">
        <v>379</v>
      </c>
      <c r="T27" s="4" t="s">
        <v>1927</v>
      </c>
      <c r="U27" s="10" t="s">
        <v>1382</v>
      </c>
    </row>
    <row r="28" spans="1:21" x14ac:dyDescent="0.25">
      <c r="A28" s="4"/>
      <c r="B28" s="9" t="s">
        <v>163</v>
      </c>
      <c r="C28" s="9" t="s">
        <v>250</v>
      </c>
      <c r="D28" s="10" t="s">
        <v>250</v>
      </c>
      <c r="E28" s="9" t="s">
        <v>163</v>
      </c>
      <c r="F28" s="4" t="s">
        <v>250</v>
      </c>
      <c r="G28" s="4" t="s">
        <v>163</v>
      </c>
      <c r="H28" s="4" t="s">
        <v>966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1928</v>
      </c>
      <c r="B29" s="9" t="s">
        <v>291</v>
      </c>
      <c r="C29" s="9" t="s">
        <v>356</v>
      </c>
      <c r="D29" s="10" t="s">
        <v>338</v>
      </c>
      <c r="E29" s="9" t="s">
        <v>497</v>
      </c>
      <c r="F29" s="4" t="s">
        <v>341</v>
      </c>
      <c r="G29" s="4" t="s">
        <v>355</v>
      </c>
      <c r="H29" s="4" t="s">
        <v>357</v>
      </c>
      <c r="I29" s="10" t="s">
        <v>341</v>
      </c>
      <c r="J29" s="9" t="s">
        <v>497</v>
      </c>
      <c r="K29" s="4" t="s">
        <v>341</v>
      </c>
      <c r="L29" s="4" t="s">
        <v>355</v>
      </c>
      <c r="M29" s="4" t="s">
        <v>356</v>
      </c>
      <c r="N29" s="4" t="s">
        <v>256</v>
      </c>
      <c r="O29" s="4" t="s">
        <v>255</v>
      </c>
      <c r="P29" s="4" t="s">
        <v>478</v>
      </c>
      <c r="Q29" s="4" t="s">
        <v>480</v>
      </c>
      <c r="R29" s="10" t="s">
        <v>353</v>
      </c>
      <c r="S29" s="9" t="s">
        <v>309</v>
      </c>
      <c r="T29" s="4" t="s">
        <v>284</v>
      </c>
      <c r="U29" s="10" t="s">
        <v>356</v>
      </c>
    </row>
    <row r="30" spans="1:21" x14ac:dyDescent="0.25">
      <c r="A30" s="4"/>
      <c r="B30" s="9" t="s">
        <v>1929</v>
      </c>
      <c r="C30" s="9" t="s">
        <v>500</v>
      </c>
      <c r="D30" s="10" t="s">
        <v>1226</v>
      </c>
      <c r="E30" s="9" t="s">
        <v>1381</v>
      </c>
      <c r="F30" s="4" t="s">
        <v>757</v>
      </c>
      <c r="G30" s="4" t="s">
        <v>576</v>
      </c>
      <c r="H30" s="4" t="s">
        <v>635</v>
      </c>
      <c r="I30" s="10" t="s">
        <v>399</v>
      </c>
      <c r="J30" s="9" t="s">
        <v>1381</v>
      </c>
      <c r="K30" s="4" t="s">
        <v>757</v>
      </c>
      <c r="L30" s="4" t="s">
        <v>576</v>
      </c>
      <c r="M30" s="4" t="s">
        <v>244</v>
      </c>
      <c r="N30" s="4" t="s">
        <v>271</v>
      </c>
      <c r="O30" s="4" t="s">
        <v>409</v>
      </c>
      <c r="P30" s="4" t="s">
        <v>224</v>
      </c>
      <c r="Q30" s="4" t="s">
        <v>244</v>
      </c>
      <c r="R30" s="10" t="s">
        <v>226</v>
      </c>
      <c r="S30" s="9" t="s">
        <v>244</v>
      </c>
      <c r="T30" s="4" t="s">
        <v>1930</v>
      </c>
      <c r="U30" s="10" t="s">
        <v>710</v>
      </c>
    </row>
    <row r="31" spans="1:21" x14ac:dyDescent="0.25">
      <c r="A31" s="4"/>
      <c r="B31" s="9" t="s">
        <v>1931</v>
      </c>
      <c r="C31" s="9" t="s">
        <v>250</v>
      </c>
      <c r="D31" s="10" t="s">
        <v>250</v>
      </c>
      <c r="E31" s="9" t="s">
        <v>369</v>
      </c>
      <c r="F31" s="4" t="s">
        <v>163</v>
      </c>
      <c r="G31" s="4" t="s">
        <v>493</v>
      </c>
      <c r="H31" s="4" t="s">
        <v>458</v>
      </c>
      <c r="I31" s="10" t="s">
        <v>163</v>
      </c>
      <c r="J31" s="9" t="s">
        <v>1932</v>
      </c>
      <c r="K31" s="4" t="s">
        <v>945</v>
      </c>
      <c r="L31" s="4" t="s">
        <v>1933</v>
      </c>
      <c r="M31" s="4" t="s">
        <v>250</v>
      </c>
      <c r="N31" s="4" t="s">
        <v>279</v>
      </c>
      <c r="O31" s="4" t="s">
        <v>279</v>
      </c>
      <c r="P31" s="4" t="s">
        <v>279</v>
      </c>
      <c r="Q31" s="4" t="s">
        <v>167</v>
      </c>
      <c r="R31" s="10" t="s">
        <v>945</v>
      </c>
      <c r="S31" s="9" t="s">
        <v>413</v>
      </c>
      <c r="T31" s="4" t="s">
        <v>174</v>
      </c>
      <c r="U31" s="10" t="s">
        <v>174</v>
      </c>
    </row>
    <row r="32" spans="1:21" x14ac:dyDescent="0.25">
      <c r="A32" s="4" t="s">
        <v>391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245</v>
      </c>
      <c r="C36" s="9" t="s">
        <v>245</v>
      </c>
      <c r="D36" s="10" t="s">
        <v>245</v>
      </c>
      <c r="E36" s="9" t="s">
        <v>245</v>
      </c>
      <c r="F36" s="4" t="s">
        <v>245</v>
      </c>
      <c r="G36" s="4" t="s">
        <v>245</v>
      </c>
      <c r="H36" s="4" t="s">
        <v>245</v>
      </c>
      <c r="I36" s="10" t="s">
        <v>245</v>
      </c>
      <c r="J36" s="9" t="s">
        <v>245</v>
      </c>
      <c r="K36" s="4" t="s">
        <v>245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245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245</v>
      </c>
      <c r="C39" s="9" t="s">
        <v>245</v>
      </c>
      <c r="D39" s="10" t="s">
        <v>245</v>
      </c>
      <c r="E39" s="9" t="s">
        <v>245</v>
      </c>
      <c r="F39" s="4" t="s">
        <v>245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245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245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1" priority="13">
      <formula>$B$18&gt;0</formula>
    </cfRule>
  </conditionalFormatting>
  <conditionalFormatting sqref="A22:U22">
    <cfRule type="expression" dxfId="180" priority="12">
      <formula>A22&lt;&gt;""</formula>
    </cfRule>
  </conditionalFormatting>
  <conditionalFormatting sqref="A25:U25">
    <cfRule type="expression" dxfId="179" priority="11">
      <formula>A25&lt;&gt;""</formula>
    </cfRule>
  </conditionalFormatting>
  <conditionalFormatting sqref="A28:U28">
    <cfRule type="expression" dxfId="178" priority="10">
      <formula>A28&lt;&gt;""</formula>
    </cfRule>
  </conditionalFormatting>
  <conditionalFormatting sqref="A31:U31">
    <cfRule type="expression" dxfId="177" priority="9">
      <formula>A31&lt;&gt;""</formula>
    </cfRule>
  </conditionalFormatting>
  <conditionalFormatting sqref="A34:U34">
    <cfRule type="expression" dxfId="176" priority="8">
      <formula>A34&lt;&gt;""</formula>
    </cfRule>
  </conditionalFormatting>
  <conditionalFormatting sqref="A37:U37">
    <cfRule type="expression" dxfId="175" priority="7">
      <formula>A37&lt;&gt;""</formula>
    </cfRule>
  </conditionalFormatting>
  <conditionalFormatting sqref="A40:U40">
    <cfRule type="expression" dxfId="174" priority="6">
      <formula>A40&lt;&gt;""</formula>
    </cfRule>
  </conditionalFormatting>
  <conditionalFormatting sqref="A43:U43">
    <cfRule type="expression" dxfId="173" priority="5">
      <formula>A43&lt;&gt;""</formula>
    </cfRule>
  </conditionalFormatting>
  <conditionalFormatting sqref="A46:U46">
    <cfRule type="expression" dxfId="172" priority="4">
      <formula>A46&lt;&gt;""</formula>
    </cfRule>
  </conditionalFormatting>
  <conditionalFormatting sqref="A49:U49">
    <cfRule type="expression" dxfId="171" priority="3">
      <formula>A49&lt;&gt;""</formula>
    </cfRule>
  </conditionalFormatting>
  <conditionalFormatting sqref="A52:U52">
    <cfRule type="expression" dxfId="170" priority="2">
      <formula>A52&lt;&gt;""</formula>
    </cfRule>
  </conditionalFormatting>
  <conditionalFormatting sqref="A55:U55">
    <cfRule type="expression" dxfId="1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1934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1805</v>
      </c>
      <c r="C18" s="9" t="s">
        <v>1935</v>
      </c>
      <c r="D18" s="10" t="s">
        <v>1936</v>
      </c>
      <c r="E18" s="9" t="s">
        <v>1247</v>
      </c>
      <c r="F18" s="4" t="s">
        <v>1382</v>
      </c>
      <c r="G18" s="4" t="s">
        <v>1169</v>
      </c>
      <c r="H18" s="4" t="s">
        <v>398</v>
      </c>
      <c r="I18" s="10" t="s">
        <v>397</v>
      </c>
      <c r="J18" s="9" t="s">
        <v>1247</v>
      </c>
      <c r="K18" s="4" t="s">
        <v>1382</v>
      </c>
      <c r="L18" s="4" t="s">
        <v>1169</v>
      </c>
      <c r="M18" s="4" t="s">
        <v>300</v>
      </c>
      <c r="N18" s="4" t="s">
        <v>247</v>
      </c>
      <c r="O18" s="4" t="s">
        <v>227</v>
      </c>
      <c r="P18" s="4" t="s">
        <v>210</v>
      </c>
      <c r="Q18" s="4" t="s">
        <v>270</v>
      </c>
      <c r="R18" s="10" t="s">
        <v>397</v>
      </c>
      <c r="S18" s="9" t="s">
        <v>408</v>
      </c>
      <c r="T18" s="4" t="s">
        <v>1937</v>
      </c>
      <c r="U18" s="10" t="s">
        <v>712</v>
      </c>
    </row>
    <row r="19" spans="1:21" x14ac:dyDescent="0.25">
      <c r="A19" s="4" t="s">
        <v>215</v>
      </c>
      <c r="B19" s="9" t="s">
        <v>776</v>
      </c>
      <c r="C19" s="9" t="s">
        <v>927</v>
      </c>
      <c r="D19" s="10" t="s">
        <v>1415</v>
      </c>
      <c r="E19" s="9" t="s">
        <v>1938</v>
      </c>
      <c r="F19" s="4" t="s">
        <v>485</v>
      </c>
      <c r="G19" s="4" t="s">
        <v>786</v>
      </c>
      <c r="H19" s="4" t="s">
        <v>303</v>
      </c>
      <c r="I19" s="10" t="s">
        <v>272</v>
      </c>
      <c r="J19" s="9" t="s">
        <v>1938</v>
      </c>
      <c r="K19" s="4" t="s">
        <v>485</v>
      </c>
      <c r="L19" s="4" t="s">
        <v>786</v>
      </c>
      <c r="M19" s="4" t="s">
        <v>300</v>
      </c>
      <c r="N19" s="4" t="s">
        <v>244</v>
      </c>
      <c r="O19" s="4" t="s">
        <v>208</v>
      </c>
      <c r="P19" s="4" t="s">
        <v>271</v>
      </c>
      <c r="Q19" s="4" t="s">
        <v>270</v>
      </c>
      <c r="R19" s="10" t="s">
        <v>314</v>
      </c>
      <c r="S19" s="9" t="s">
        <v>350</v>
      </c>
      <c r="T19" s="4" t="s">
        <v>1085</v>
      </c>
      <c r="U19" s="10" t="s">
        <v>762</v>
      </c>
    </row>
    <row r="20" spans="1:21" x14ac:dyDescent="0.25">
      <c r="A20" s="4" t="s">
        <v>1939</v>
      </c>
      <c r="B20" s="9" t="s">
        <v>308</v>
      </c>
      <c r="C20" s="9" t="s">
        <v>308</v>
      </c>
      <c r="D20" s="10" t="s">
        <v>308</v>
      </c>
      <c r="E20" s="9" t="s">
        <v>308</v>
      </c>
      <c r="F20" s="4" t="s">
        <v>309</v>
      </c>
      <c r="G20" s="4" t="s">
        <v>308</v>
      </c>
      <c r="H20" s="4" t="s">
        <v>237</v>
      </c>
      <c r="I20" s="10" t="s">
        <v>310</v>
      </c>
      <c r="J20" s="9" t="s">
        <v>308</v>
      </c>
      <c r="K20" s="4" t="s">
        <v>309</v>
      </c>
      <c r="L20" s="4" t="s">
        <v>308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310</v>
      </c>
      <c r="S20" s="9" t="s">
        <v>237</v>
      </c>
      <c r="T20" s="4" t="s">
        <v>308</v>
      </c>
      <c r="U20" s="10" t="s">
        <v>309</v>
      </c>
    </row>
    <row r="21" spans="1:21" x14ac:dyDescent="0.25">
      <c r="A21" s="4"/>
      <c r="B21" s="9" t="s">
        <v>399</v>
      </c>
      <c r="C21" s="9" t="s">
        <v>210</v>
      </c>
      <c r="D21" s="10" t="s">
        <v>301</v>
      </c>
      <c r="E21" s="9" t="s">
        <v>223</v>
      </c>
      <c r="F21" s="4" t="s">
        <v>315</v>
      </c>
      <c r="G21" s="4" t="s">
        <v>315</v>
      </c>
      <c r="H21" s="4" t="s">
        <v>245</v>
      </c>
      <c r="I21" s="10" t="s">
        <v>321</v>
      </c>
      <c r="J21" s="9" t="s">
        <v>223</v>
      </c>
      <c r="K21" s="4" t="s">
        <v>315</v>
      </c>
      <c r="L21" s="4" t="s">
        <v>315</v>
      </c>
      <c r="M21" s="4" t="s">
        <v>245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321</v>
      </c>
      <c r="S21" s="9" t="s">
        <v>245</v>
      </c>
      <c r="T21" s="4" t="s">
        <v>209</v>
      </c>
      <c r="U21" s="10" t="s">
        <v>270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1940</v>
      </c>
      <c r="B23" s="9" t="s">
        <v>308</v>
      </c>
      <c r="C23" s="9" t="s">
        <v>310</v>
      </c>
      <c r="D23" s="10" t="s">
        <v>309</v>
      </c>
      <c r="E23" s="9" t="s">
        <v>309</v>
      </c>
      <c r="F23" s="4" t="s">
        <v>310</v>
      </c>
      <c r="G23" s="4" t="s">
        <v>310</v>
      </c>
      <c r="H23" s="4" t="s">
        <v>237</v>
      </c>
      <c r="I23" s="10" t="s">
        <v>237</v>
      </c>
      <c r="J23" s="9" t="s">
        <v>309</v>
      </c>
      <c r="K23" s="4" t="s">
        <v>310</v>
      </c>
      <c r="L23" s="4" t="s">
        <v>310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237</v>
      </c>
      <c r="S23" s="9" t="s">
        <v>237</v>
      </c>
      <c r="T23" s="4" t="s">
        <v>308</v>
      </c>
      <c r="U23" s="10" t="s">
        <v>308</v>
      </c>
    </row>
    <row r="24" spans="1:21" x14ac:dyDescent="0.25">
      <c r="A24" s="4"/>
      <c r="B24" s="9" t="s">
        <v>399</v>
      </c>
      <c r="C24" s="9" t="s">
        <v>300</v>
      </c>
      <c r="D24" s="10" t="s">
        <v>301</v>
      </c>
      <c r="E24" s="9" t="s">
        <v>206</v>
      </c>
      <c r="F24" s="4" t="s">
        <v>246</v>
      </c>
      <c r="G24" s="4" t="s">
        <v>316</v>
      </c>
      <c r="H24" s="4" t="s">
        <v>245</v>
      </c>
      <c r="I24" s="10" t="s">
        <v>245</v>
      </c>
      <c r="J24" s="9" t="s">
        <v>206</v>
      </c>
      <c r="K24" s="4" t="s">
        <v>246</v>
      </c>
      <c r="L24" s="4" t="s">
        <v>316</v>
      </c>
      <c r="M24" s="4" t="s">
        <v>245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245</v>
      </c>
      <c r="S24" s="9" t="s">
        <v>245</v>
      </c>
      <c r="T24" s="4" t="s">
        <v>224</v>
      </c>
      <c r="U24" s="10" t="s">
        <v>247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1941</v>
      </c>
      <c r="B26" s="9" t="s">
        <v>473</v>
      </c>
      <c r="C26" s="9" t="s">
        <v>308</v>
      </c>
      <c r="D26" s="10" t="s">
        <v>234</v>
      </c>
      <c r="E26" s="9" t="s">
        <v>309</v>
      </c>
      <c r="F26" s="4" t="s">
        <v>234</v>
      </c>
      <c r="G26" s="4" t="s">
        <v>236</v>
      </c>
      <c r="H26" s="4" t="s">
        <v>308</v>
      </c>
      <c r="I26" s="10" t="s">
        <v>309</v>
      </c>
      <c r="J26" s="9" t="s">
        <v>309</v>
      </c>
      <c r="K26" s="4" t="s">
        <v>234</v>
      </c>
      <c r="L26" s="4" t="s">
        <v>236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289</v>
      </c>
      <c r="R26" s="10" t="s">
        <v>308</v>
      </c>
      <c r="S26" s="9" t="s">
        <v>237</v>
      </c>
      <c r="T26" s="4" t="s">
        <v>307</v>
      </c>
      <c r="U26" s="10" t="s">
        <v>309</v>
      </c>
    </row>
    <row r="27" spans="1:21" x14ac:dyDescent="0.25">
      <c r="A27" s="4"/>
      <c r="B27" s="9" t="s">
        <v>538</v>
      </c>
      <c r="C27" s="9" t="s">
        <v>210</v>
      </c>
      <c r="D27" s="10" t="s">
        <v>398</v>
      </c>
      <c r="E27" s="9" t="s">
        <v>409</v>
      </c>
      <c r="F27" s="4" t="s">
        <v>300</v>
      </c>
      <c r="G27" s="4" t="s">
        <v>273</v>
      </c>
      <c r="H27" s="4" t="s">
        <v>316</v>
      </c>
      <c r="I27" s="10" t="s">
        <v>316</v>
      </c>
      <c r="J27" s="9" t="s">
        <v>409</v>
      </c>
      <c r="K27" s="4" t="s">
        <v>300</v>
      </c>
      <c r="L27" s="4" t="s">
        <v>273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316</v>
      </c>
      <c r="R27" s="10" t="s">
        <v>316</v>
      </c>
      <c r="S27" s="9" t="s">
        <v>245</v>
      </c>
      <c r="T27" s="4" t="s">
        <v>349</v>
      </c>
      <c r="U27" s="10" t="s">
        <v>244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1942</v>
      </c>
      <c r="B29" s="9" t="s">
        <v>473</v>
      </c>
      <c r="C29" s="9" t="s">
        <v>233</v>
      </c>
      <c r="D29" s="10" t="s">
        <v>310</v>
      </c>
      <c r="E29" s="9" t="s">
        <v>473</v>
      </c>
      <c r="F29" s="4" t="s">
        <v>234</v>
      </c>
      <c r="G29" s="4" t="s">
        <v>307</v>
      </c>
      <c r="H29" s="4" t="s">
        <v>237</v>
      </c>
      <c r="I29" s="10" t="s">
        <v>308</v>
      </c>
      <c r="J29" s="9" t="s">
        <v>473</v>
      </c>
      <c r="K29" s="4" t="s">
        <v>234</v>
      </c>
      <c r="L29" s="4" t="s">
        <v>307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308</v>
      </c>
      <c r="S29" s="9" t="s">
        <v>309</v>
      </c>
      <c r="T29" s="4" t="s">
        <v>473</v>
      </c>
      <c r="U29" s="10" t="s">
        <v>307</v>
      </c>
    </row>
    <row r="30" spans="1:21" x14ac:dyDescent="0.25">
      <c r="A30" s="4"/>
      <c r="B30" s="9" t="s">
        <v>569</v>
      </c>
      <c r="C30" s="9" t="s">
        <v>398</v>
      </c>
      <c r="D30" s="10" t="s">
        <v>244</v>
      </c>
      <c r="E30" s="9" t="s">
        <v>348</v>
      </c>
      <c r="F30" s="4" t="s">
        <v>300</v>
      </c>
      <c r="G30" s="4" t="s">
        <v>210</v>
      </c>
      <c r="H30" s="4" t="s">
        <v>245</v>
      </c>
      <c r="I30" s="10" t="s">
        <v>316</v>
      </c>
      <c r="J30" s="9" t="s">
        <v>348</v>
      </c>
      <c r="K30" s="4" t="s">
        <v>300</v>
      </c>
      <c r="L30" s="4" t="s">
        <v>210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246</v>
      </c>
      <c r="T30" s="4" t="s">
        <v>299</v>
      </c>
      <c r="U30" s="10" t="s">
        <v>207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1943</v>
      </c>
      <c r="B32" s="9" t="s">
        <v>309</v>
      </c>
      <c r="C32" s="9" t="s">
        <v>473</v>
      </c>
      <c r="D32" s="10" t="s">
        <v>308</v>
      </c>
      <c r="E32" s="9" t="s">
        <v>309</v>
      </c>
      <c r="F32" s="4" t="s">
        <v>310</v>
      </c>
      <c r="G32" s="4" t="s">
        <v>237</v>
      </c>
      <c r="H32" s="4" t="s">
        <v>288</v>
      </c>
      <c r="I32" s="10" t="s">
        <v>237</v>
      </c>
      <c r="J32" s="9" t="s">
        <v>309</v>
      </c>
      <c r="K32" s="4" t="s">
        <v>310</v>
      </c>
      <c r="L32" s="4" t="s">
        <v>237</v>
      </c>
      <c r="M32" s="4" t="s">
        <v>237</v>
      </c>
      <c r="N32" s="4" t="s">
        <v>254</v>
      </c>
      <c r="O32" s="4" t="s">
        <v>374</v>
      </c>
      <c r="P32" s="4" t="s">
        <v>237</v>
      </c>
      <c r="Q32" s="4" t="s">
        <v>237</v>
      </c>
      <c r="R32" s="10" t="s">
        <v>236</v>
      </c>
      <c r="S32" s="9" t="s">
        <v>237</v>
      </c>
      <c r="T32" s="4" t="s">
        <v>309</v>
      </c>
      <c r="U32" s="10" t="s">
        <v>309</v>
      </c>
    </row>
    <row r="33" spans="1:21" x14ac:dyDescent="0.25">
      <c r="A33" s="4"/>
      <c r="B33" s="9" t="s">
        <v>410</v>
      </c>
      <c r="C33" s="9" t="s">
        <v>208</v>
      </c>
      <c r="D33" s="10" t="s">
        <v>210</v>
      </c>
      <c r="E33" s="9" t="s">
        <v>366</v>
      </c>
      <c r="F33" s="4" t="s">
        <v>316</v>
      </c>
      <c r="G33" s="4" t="s">
        <v>245</v>
      </c>
      <c r="H33" s="4" t="s">
        <v>210</v>
      </c>
      <c r="I33" s="10" t="s">
        <v>245</v>
      </c>
      <c r="J33" s="9" t="s">
        <v>366</v>
      </c>
      <c r="K33" s="4" t="s">
        <v>316</v>
      </c>
      <c r="L33" s="4" t="s">
        <v>245</v>
      </c>
      <c r="M33" s="4" t="s">
        <v>245</v>
      </c>
      <c r="N33" s="4" t="s">
        <v>246</v>
      </c>
      <c r="O33" s="4" t="s">
        <v>315</v>
      </c>
      <c r="P33" s="4" t="s">
        <v>245</v>
      </c>
      <c r="Q33" s="4" t="s">
        <v>245</v>
      </c>
      <c r="R33" s="10" t="s">
        <v>315</v>
      </c>
      <c r="S33" s="9" t="s">
        <v>245</v>
      </c>
      <c r="T33" s="4" t="s">
        <v>409</v>
      </c>
      <c r="U33" s="10" t="s">
        <v>244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1944</v>
      </c>
      <c r="B35" s="9" t="s">
        <v>309</v>
      </c>
      <c r="C35" s="9" t="s">
        <v>307</v>
      </c>
      <c r="D35" s="10" t="s">
        <v>310</v>
      </c>
      <c r="E35" s="9" t="s">
        <v>309</v>
      </c>
      <c r="F35" s="4" t="s">
        <v>310</v>
      </c>
      <c r="G35" s="4" t="s">
        <v>307</v>
      </c>
      <c r="H35" s="4" t="s">
        <v>237</v>
      </c>
      <c r="I35" s="10" t="s">
        <v>308</v>
      </c>
      <c r="J35" s="9" t="s">
        <v>309</v>
      </c>
      <c r="K35" s="4" t="s">
        <v>310</v>
      </c>
      <c r="L35" s="4" t="s">
        <v>307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308</v>
      </c>
      <c r="S35" s="9" t="s">
        <v>310</v>
      </c>
      <c r="T35" s="4" t="s">
        <v>309</v>
      </c>
      <c r="U35" s="10" t="s">
        <v>473</v>
      </c>
    </row>
    <row r="36" spans="1:21" x14ac:dyDescent="0.25">
      <c r="A36" s="4"/>
      <c r="B36" s="9" t="s">
        <v>299</v>
      </c>
      <c r="C36" s="9" t="s">
        <v>409</v>
      </c>
      <c r="D36" s="10" t="s">
        <v>244</v>
      </c>
      <c r="E36" s="9" t="s">
        <v>366</v>
      </c>
      <c r="F36" s="4" t="s">
        <v>316</v>
      </c>
      <c r="G36" s="4" t="s">
        <v>300</v>
      </c>
      <c r="H36" s="4" t="s">
        <v>245</v>
      </c>
      <c r="I36" s="10" t="s">
        <v>316</v>
      </c>
      <c r="J36" s="9" t="s">
        <v>366</v>
      </c>
      <c r="K36" s="4" t="s">
        <v>316</v>
      </c>
      <c r="L36" s="4" t="s">
        <v>300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316</v>
      </c>
      <c r="S36" s="9" t="s">
        <v>316</v>
      </c>
      <c r="T36" s="4" t="s">
        <v>399</v>
      </c>
      <c r="U36" s="10" t="s">
        <v>300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1945</v>
      </c>
      <c r="B38" s="9" t="s">
        <v>473</v>
      </c>
      <c r="C38" s="9" t="s">
        <v>307</v>
      </c>
      <c r="D38" s="10" t="s">
        <v>309</v>
      </c>
      <c r="E38" s="9" t="s">
        <v>473</v>
      </c>
      <c r="F38" s="4" t="s">
        <v>233</v>
      </c>
      <c r="G38" s="4" t="s">
        <v>310</v>
      </c>
      <c r="H38" s="4" t="s">
        <v>307</v>
      </c>
      <c r="I38" s="10" t="s">
        <v>234</v>
      </c>
      <c r="J38" s="9" t="s">
        <v>473</v>
      </c>
      <c r="K38" s="4" t="s">
        <v>233</v>
      </c>
      <c r="L38" s="4" t="s">
        <v>310</v>
      </c>
      <c r="M38" s="4" t="s">
        <v>237</v>
      </c>
      <c r="N38" s="4" t="s">
        <v>237</v>
      </c>
      <c r="O38" s="4" t="s">
        <v>237</v>
      </c>
      <c r="P38" s="4" t="s">
        <v>309</v>
      </c>
      <c r="Q38" s="4" t="s">
        <v>237</v>
      </c>
      <c r="R38" s="10" t="s">
        <v>235</v>
      </c>
      <c r="S38" s="9" t="s">
        <v>473</v>
      </c>
      <c r="T38" s="4" t="s">
        <v>473</v>
      </c>
      <c r="U38" s="10" t="s">
        <v>234</v>
      </c>
    </row>
    <row r="39" spans="1:21" x14ac:dyDescent="0.25">
      <c r="A39" s="4"/>
      <c r="B39" s="9" t="s">
        <v>274</v>
      </c>
      <c r="C39" s="9" t="s">
        <v>348</v>
      </c>
      <c r="D39" s="10" t="s">
        <v>366</v>
      </c>
      <c r="E39" s="9" t="s">
        <v>272</v>
      </c>
      <c r="F39" s="4" t="s">
        <v>227</v>
      </c>
      <c r="G39" s="4" t="s">
        <v>246</v>
      </c>
      <c r="H39" s="4" t="s">
        <v>315</v>
      </c>
      <c r="I39" s="10" t="s">
        <v>246</v>
      </c>
      <c r="J39" s="9" t="s">
        <v>272</v>
      </c>
      <c r="K39" s="4" t="s">
        <v>227</v>
      </c>
      <c r="L39" s="4" t="s">
        <v>246</v>
      </c>
      <c r="M39" s="4" t="s">
        <v>245</v>
      </c>
      <c r="N39" s="4" t="s">
        <v>245</v>
      </c>
      <c r="O39" s="4" t="s">
        <v>245</v>
      </c>
      <c r="P39" s="4" t="s">
        <v>321</v>
      </c>
      <c r="Q39" s="4" t="s">
        <v>245</v>
      </c>
      <c r="R39" s="10" t="s">
        <v>247</v>
      </c>
      <c r="S39" s="9" t="s">
        <v>246</v>
      </c>
      <c r="T39" s="4" t="s">
        <v>594</v>
      </c>
      <c r="U39" s="10" t="s">
        <v>207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1946</v>
      </c>
      <c r="B41" s="9" t="s">
        <v>307</v>
      </c>
      <c r="C41" s="9" t="s">
        <v>307</v>
      </c>
      <c r="D41" s="10" t="s">
        <v>473</v>
      </c>
      <c r="E41" s="9" t="s">
        <v>308</v>
      </c>
      <c r="F41" s="4" t="s">
        <v>473</v>
      </c>
      <c r="G41" s="4" t="s">
        <v>374</v>
      </c>
      <c r="H41" s="4" t="s">
        <v>237</v>
      </c>
      <c r="I41" s="10" t="s">
        <v>238</v>
      </c>
      <c r="J41" s="9" t="s">
        <v>308</v>
      </c>
      <c r="K41" s="4" t="s">
        <v>473</v>
      </c>
      <c r="L41" s="4" t="s">
        <v>374</v>
      </c>
      <c r="M41" s="4" t="s">
        <v>325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307</v>
      </c>
      <c r="S41" s="9" t="s">
        <v>237</v>
      </c>
      <c r="T41" s="4" t="s">
        <v>307</v>
      </c>
      <c r="U41" s="10" t="s">
        <v>308</v>
      </c>
    </row>
    <row r="42" spans="1:21" x14ac:dyDescent="0.25">
      <c r="A42" s="4"/>
      <c r="B42" s="9" t="s">
        <v>334</v>
      </c>
      <c r="C42" s="9" t="s">
        <v>408</v>
      </c>
      <c r="D42" s="10" t="s">
        <v>208</v>
      </c>
      <c r="E42" s="9" t="s">
        <v>223</v>
      </c>
      <c r="F42" s="4" t="s">
        <v>244</v>
      </c>
      <c r="G42" s="4" t="s">
        <v>226</v>
      </c>
      <c r="H42" s="4" t="s">
        <v>245</v>
      </c>
      <c r="I42" s="10" t="s">
        <v>315</v>
      </c>
      <c r="J42" s="9" t="s">
        <v>223</v>
      </c>
      <c r="K42" s="4" t="s">
        <v>244</v>
      </c>
      <c r="L42" s="4" t="s">
        <v>226</v>
      </c>
      <c r="M42" s="4" t="s">
        <v>316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246</v>
      </c>
      <c r="S42" s="9" t="s">
        <v>245</v>
      </c>
      <c r="T42" s="4" t="s">
        <v>274</v>
      </c>
      <c r="U42" s="10" t="s">
        <v>315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1947</v>
      </c>
      <c r="B44" s="9" t="s">
        <v>307</v>
      </c>
      <c r="C44" s="9" t="s">
        <v>309</v>
      </c>
      <c r="D44" s="10" t="s">
        <v>234</v>
      </c>
      <c r="E44" s="9" t="s">
        <v>234</v>
      </c>
      <c r="F44" s="4" t="s">
        <v>473</v>
      </c>
      <c r="G44" s="4" t="s">
        <v>309</v>
      </c>
      <c r="H44" s="4" t="s">
        <v>237</v>
      </c>
      <c r="I44" s="10" t="s">
        <v>473</v>
      </c>
      <c r="J44" s="9" t="s">
        <v>234</v>
      </c>
      <c r="K44" s="4" t="s">
        <v>473</v>
      </c>
      <c r="L44" s="4" t="s">
        <v>309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309</v>
      </c>
      <c r="S44" s="9" t="s">
        <v>237</v>
      </c>
      <c r="T44" s="4" t="s">
        <v>307</v>
      </c>
      <c r="U44" s="10" t="s">
        <v>234</v>
      </c>
    </row>
    <row r="45" spans="1:21" x14ac:dyDescent="0.25">
      <c r="A45" s="4"/>
      <c r="B45" s="9" t="s">
        <v>350</v>
      </c>
      <c r="C45" s="9" t="s">
        <v>223</v>
      </c>
      <c r="D45" s="10" t="s">
        <v>398</v>
      </c>
      <c r="E45" s="9" t="s">
        <v>302</v>
      </c>
      <c r="F45" s="4" t="s">
        <v>244</v>
      </c>
      <c r="G45" s="4" t="s">
        <v>247</v>
      </c>
      <c r="H45" s="4" t="s">
        <v>245</v>
      </c>
      <c r="I45" s="10" t="s">
        <v>316</v>
      </c>
      <c r="J45" s="9" t="s">
        <v>302</v>
      </c>
      <c r="K45" s="4" t="s">
        <v>244</v>
      </c>
      <c r="L45" s="4" t="s">
        <v>247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316</v>
      </c>
      <c r="S45" s="9" t="s">
        <v>245</v>
      </c>
      <c r="T45" s="4" t="s">
        <v>379</v>
      </c>
      <c r="U45" s="10" t="s">
        <v>271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4" t="s">
        <v>1948</v>
      </c>
      <c r="B47" s="9" t="s">
        <v>308</v>
      </c>
      <c r="C47" s="9" t="s">
        <v>308</v>
      </c>
      <c r="D47" s="10" t="s">
        <v>310</v>
      </c>
      <c r="E47" s="9" t="s">
        <v>308</v>
      </c>
      <c r="F47" s="4" t="s">
        <v>310</v>
      </c>
      <c r="G47" s="4" t="s">
        <v>310</v>
      </c>
      <c r="H47" s="4" t="s">
        <v>233</v>
      </c>
      <c r="I47" s="10" t="s">
        <v>237</v>
      </c>
      <c r="J47" s="9" t="s">
        <v>308</v>
      </c>
      <c r="K47" s="4" t="s">
        <v>310</v>
      </c>
      <c r="L47" s="4" t="s">
        <v>310</v>
      </c>
      <c r="M47" s="4" t="s">
        <v>237</v>
      </c>
      <c r="N47" s="4" t="s">
        <v>289</v>
      </c>
      <c r="O47" s="4" t="s">
        <v>307</v>
      </c>
      <c r="P47" s="4" t="s">
        <v>327</v>
      </c>
      <c r="Q47" s="4" t="s">
        <v>236</v>
      </c>
      <c r="R47" s="10" t="s">
        <v>237</v>
      </c>
      <c r="S47" s="9" t="s">
        <v>237</v>
      </c>
      <c r="T47" s="4" t="s">
        <v>308</v>
      </c>
      <c r="U47" s="10" t="s">
        <v>310</v>
      </c>
    </row>
    <row r="48" spans="1:21" x14ac:dyDescent="0.25">
      <c r="A48" s="4"/>
      <c r="B48" s="9" t="s">
        <v>206</v>
      </c>
      <c r="C48" s="9" t="s">
        <v>207</v>
      </c>
      <c r="D48" s="10" t="s">
        <v>300</v>
      </c>
      <c r="E48" s="9" t="s">
        <v>273</v>
      </c>
      <c r="F48" s="4" t="s">
        <v>316</v>
      </c>
      <c r="G48" s="4" t="s">
        <v>246</v>
      </c>
      <c r="H48" s="4" t="s">
        <v>247</v>
      </c>
      <c r="I48" s="10" t="s">
        <v>245</v>
      </c>
      <c r="J48" s="9" t="s">
        <v>273</v>
      </c>
      <c r="K48" s="4" t="s">
        <v>316</v>
      </c>
      <c r="L48" s="4" t="s">
        <v>246</v>
      </c>
      <c r="M48" s="4" t="s">
        <v>245</v>
      </c>
      <c r="N48" s="4" t="s">
        <v>316</v>
      </c>
      <c r="O48" s="4" t="s">
        <v>316</v>
      </c>
      <c r="P48" s="4" t="s">
        <v>246</v>
      </c>
      <c r="Q48" s="4" t="s">
        <v>321</v>
      </c>
      <c r="R48" s="10" t="s">
        <v>245</v>
      </c>
      <c r="S48" s="9" t="s">
        <v>245</v>
      </c>
      <c r="T48" s="4" t="s">
        <v>209</v>
      </c>
      <c r="U48" s="10" t="s">
        <v>315</v>
      </c>
    </row>
    <row r="49" spans="1:21" x14ac:dyDescent="0.25">
      <c r="A49" s="4"/>
      <c r="B49" s="9" t="s">
        <v>250</v>
      </c>
      <c r="C49" s="9" t="s">
        <v>250</v>
      </c>
      <c r="D49" s="10" t="s">
        <v>250</v>
      </c>
      <c r="E49" s="9" t="s">
        <v>250</v>
      </c>
      <c r="F49" s="4" t="s">
        <v>250</v>
      </c>
      <c r="G49" s="4" t="s">
        <v>250</v>
      </c>
      <c r="H49" s="4" t="s">
        <v>250</v>
      </c>
      <c r="I49" s="10" t="s">
        <v>250</v>
      </c>
      <c r="J49" s="9" t="s">
        <v>250</v>
      </c>
      <c r="K49" s="4" t="s">
        <v>250</v>
      </c>
      <c r="L49" s="4" t="s">
        <v>250</v>
      </c>
      <c r="M49" s="4" t="s">
        <v>250</v>
      </c>
      <c r="N49" s="4" t="s">
        <v>250</v>
      </c>
      <c r="O49" s="4" t="s">
        <v>250</v>
      </c>
      <c r="P49" s="4" t="s">
        <v>250</v>
      </c>
      <c r="Q49" s="4" t="s">
        <v>250</v>
      </c>
      <c r="R49" s="10" t="s">
        <v>250</v>
      </c>
      <c r="S49" s="9" t="s">
        <v>250</v>
      </c>
      <c r="T49" s="4" t="s">
        <v>250</v>
      </c>
      <c r="U49" s="10" t="s">
        <v>250</v>
      </c>
    </row>
    <row r="50" spans="1:21" x14ac:dyDescent="0.25">
      <c r="A50" s="4" t="s">
        <v>1949</v>
      </c>
      <c r="B50" s="9" t="s">
        <v>308</v>
      </c>
      <c r="C50" s="9" t="s">
        <v>473</v>
      </c>
      <c r="D50" s="10" t="s">
        <v>310</v>
      </c>
      <c r="E50" s="9" t="s">
        <v>309</v>
      </c>
      <c r="F50" s="4" t="s">
        <v>310</v>
      </c>
      <c r="G50" s="4" t="s">
        <v>310</v>
      </c>
      <c r="H50" s="4" t="s">
        <v>237</v>
      </c>
      <c r="I50" s="10" t="s">
        <v>310</v>
      </c>
      <c r="J50" s="9" t="s">
        <v>309</v>
      </c>
      <c r="K50" s="4" t="s">
        <v>310</v>
      </c>
      <c r="L50" s="4" t="s">
        <v>310</v>
      </c>
      <c r="M50" s="4" t="s">
        <v>237</v>
      </c>
      <c r="N50" s="4" t="s">
        <v>237</v>
      </c>
      <c r="O50" s="4" t="s">
        <v>237</v>
      </c>
      <c r="P50" s="4" t="s">
        <v>237</v>
      </c>
      <c r="Q50" s="4" t="s">
        <v>237</v>
      </c>
      <c r="R50" s="10" t="s">
        <v>310</v>
      </c>
      <c r="S50" s="9" t="s">
        <v>237</v>
      </c>
      <c r="T50" s="4" t="s">
        <v>308</v>
      </c>
      <c r="U50" s="10" t="s">
        <v>308</v>
      </c>
    </row>
    <row r="51" spans="1:21" x14ac:dyDescent="0.25">
      <c r="A51" s="4" t="s">
        <v>1949</v>
      </c>
      <c r="B51" s="9" t="s">
        <v>409</v>
      </c>
      <c r="C51" s="9" t="s">
        <v>206</v>
      </c>
      <c r="D51" s="10" t="s">
        <v>244</v>
      </c>
      <c r="E51" s="9" t="s">
        <v>366</v>
      </c>
      <c r="F51" s="4" t="s">
        <v>246</v>
      </c>
      <c r="G51" s="4" t="s">
        <v>246</v>
      </c>
      <c r="H51" s="4" t="s">
        <v>245</v>
      </c>
      <c r="I51" s="10" t="s">
        <v>321</v>
      </c>
      <c r="J51" s="9" t="s">
        <v>366</v>
      </c>
      <c r="K51" s="4" t="s">
        <v>246</v>
      </c>
      <c r="L51" s="4" t="s">
        <v>246</v>
      </c>
      <c r="M51" s="4" t="s">
        <v>245</v>
      </c>
      <c r="N51" s="4" t="s">
        <v>245</v>
      </c>
      <c r="O51" s="4" t="s">
        <v>245</v>
      </c>
      <c r="P51" s="4" t="s">
        <v>245</v>
      </c>
      <c r="Q51" s="4" t="s">
        <v>245</v>
      </c>
      <c r="R51" s="10" t="s">
        <v>321</v>
      </c>
      <c r="S51" s="9" t="s">
        <v>245</v>
      </c>
      <c r="T51" s="4" t="s">
        <v>208</v>
      </c>
      <c r="U51" s="10" t="s">
        <v>315</v>
      </c>
    </row>
    <row r="52" spans="1:21" x14ac:dyDescent="0.25">
      <c r="A52" s="4" t="s">
        <v>1949</v>
      </c>
      <c r="B52" s="9" t="s">
        <v>250</v>
      </c>
      <c r="C52" s="9" t="s">
        <v>250</v>
      </c>
      <c r="D52" s="10" t="s">
        <v>250</v>
      </c>
      <c r="E52" s="9" t="s">
        <v>250</v>
      </c>
      <c r="F52" s="4" t="s">
        <v>250</v>
      </c>
      <c r="G52" s="4" t="s">
        <v>250</v>
      </c>
      <c r="H52" s="4" t="s">
        <v>250</v>
      </c>
      <c r="I52" s="10" t="s">
        <v>250</v>
      </c>
      <c r="J52" s="9" t="s">
        <v>250</v>
      </c>
      <c r="K52" s="4" t="s">
        <v>250</v>
      </c>
      <c r="L52" s="4" t="s">
        <v>250</v>
      </c>
      <c r="M52" s="4" t="s">
        <v>250</v>
      </c>
      <c r="N52" s="4" t="s">
        <v>250</v>
      </c>
      <c r="O52" s="4" t="s">
        <v>250</v>
      </c>
      <c r="P52" s="4" t="s">
        <v>250</v>
      </c>
      <c r="Q52" s="4" t="s">
        <v>250</v>
      </c>
      <c r="R52" s="10" t="s">
        <v>250</v>
      </c>
      <c r="S52" s="9" t="s">
        <v>250</v>
      </c>
      <c r="T52" s="4" t="s">
        <v>250</v>
      </c>
      <c r="U52" s="10" t="s">
        <v>250</v>
      </c>
    </row>
    <row r="53" spans="1:21" x14ac:dyDescent="0.25">
      <c r="A53" s="4" t="s">
        <v>1950</v>
      </c>
      <c r="B53" s="9" t="s">
        <v>309</v>
      </c>
      <c r="C53" s="9" t="s">
        <v>310</v>
      </c>
      <c r="D53" s="10" t="s">
        <v>473</v>
      </c>
      <c r="E53" s="9" t="s">
        <v>309</v>
      </c>
      <c r="F53" s="4" t="s">
        <v>309</v>
      </c>
      <c r="G53" s="4" t="s">
        <v>309</v>
      </c>
      <c r="H53" s="4" t="s">
        <v>237</v>
      </c>
      <c r="I53" s="10" t="s">
        <v>310</v>
      </c>
      <c r="J53" s="9" t="s">
        <v>309</v>
      </c>
      <c r="K53" s="4" t="s">
        <v>309</v>
      </c>
      <c r="L53" s="4" t="s">
        <v>309</v>
      </c>
      <c r="M53" s="4" t="s">
        <v>237</v>
      </c>
      <c r="N53" s="4" t="s">
        <v>237</v>
      </c>
      <c r="O53" s="4" t="s">
        <v>237</v>
      </c>
      <c r="P53" s="4" t="s">
        <v>237</v>
      </c>
      <c r="Q53" s="4" t="s">
        <v>237</v>
      </c>
      <c r="R53" s="10" t="s">
        <v>237</v>
      </c>
      <c r="S53" s="9" t="s">
        <v>309</v>
      </c>
      <c r="T53" s="4" t="s">
        <v>308</v>
      </c>
      <c r="U53" s="10" t="s">
        <v>309</v>
      </c>
    </row>
    <row r="54" spans="1:21" x14ac:dyDescent="0.25">
      <c r="A54" s="4" t="s">
        <v>1950</v>
      </c>
      <c r="B54" s="9" t="s">
        <v>408</v>
      </c>
      <c r="C54" s="9" t="s">
        <v>247</v>
      </c>
      <c r="D54" s="10" t="s">
        <v>427</v>
      </c>
      <c r="E54" s="9" t="s">
        <v>224</v>
      </c>
      <c r="F54" s="4" t="s">
        <v>247</v>
      </c>
      <c r="G54" s="4" t="s">
        <v>244</v>
      </c>
      <c r="H54" s="4" t="s">
        <v>245</v>
      </c>
      <c r="I54" s="10" t="s">
        <v>321</v>
      </c>
      <c r="J54" s="9" t="s">
        <v>224</v>
      </c>
      <c r="K54" s="4" t="s">
        <v>247</v>
      </c>
      <c r="L54" s="4" t="s">
        <v>244</v>
      </c>
      <c r="M54" s="4" t="s">
        <v>245</v>
      </c>
      <c r="N54" s="4" t="s">
        <v>245</v>
      </c>
      <c r="O54" s="4" t="s">
        <v>245</v>
      </c>
      <c r="P54" s="4" t="s">
        <v>245</v>
      </c>
      <c r="Q54" s="4" t="s">
        <v>245</v>
      </c>
      <c r="R54" s="10" t="s">
        <v>321</v>
      </c>
      <c r="S54" s="9" t="s">
        <v>246</v>
      </c>
      <c r="T54" s="4" t="s">
        <v>366</v>
      </c>
      <c r="U54" s="10" t="s">
        <v>270</v>
      </c>
    </row>
    <row r="55" spans="1:21" x14ac:dyDescent="0.25">
      <c r="A55" s="4" t="s">
        <v>1950</v>
      </c>
      <c r="B55" s="9" t="s">
        <v>250</v>
      </c>
      <c r="C55" s="9" t="s">
        <v>250</v>
      </c>
      <c r="D55" s="10" t="s">
        <v>250</v>
      </c>
      <c r="E55" s="9" t="s">
        <v>250</v>
      </c>
      <c r="F55" s="4" t="s">
        <v>250</v>
      </c>
      <c r="G55" s="4" t="s">
        <v>250</v>
      </c>
      <c r="H55" s="4" t="s">
        <v>250</v>
      </c>
      <c r="I55" s="10" t="s">
        <v>250</v>
      </c>
      <c r="J55" s="9" t="s">
        <v>250</v>
      </c>
      <c r="K55" s="4" t="s">
        <v>250</v>
      </c>
      <c r="L55" s="4" t="s">
        <v>250</v>
      </c>
      <c r="M55" s="4" t="s">
        <v>250</v>
      </c>
      <c r="N55" s="4" t="s">
        <v>250</v>
      </c>
      <c r="O55" s="4" t="s">
        <v>250</v>
      </c>
      <c r="P55" s="4" t="s">
        <v>250</v>
      </c>
      <c r="Q55" s="4" t="s">
        <v>250</v>
      </c>
      <c r="R55" s="10" t="s">
        <v>250</v>
      </c>
      <c r="S55" s="9" t="s">
        <v>250</v>
      </c>
      <c r="T55" s="4" t="s">
        <v>250</v>
      </c>
      <c r="U55" s="10" t="s">
        <v>250</v>
      </c>
    </row>
    <row r="56" spans="1:21" x14ac:dyDescent="0.25">
      <c r="A56" s="4" t="s">
        <v>1951</v>
      </c>
      <c r="B56" s="9" t="s">
        <v>473</v>
      </c>
      <c r="C56" s="9" t="s">
        <v>233</v>
      </c>
      <c r="D56" s="10" t="s">
        <v>310</v>
      </c>
      <c r="E56" s="9" t="s">
        <v>307</v>
      </c>
      <c r="F56" s="4" t="s">
        <v>237</v>
      </c>
      <c r="G56" s="4" t="s">
        <v>309</v>
      </c>
      <c r="H56" s="4" t="s">
        <v>309</v>
      </c>
      <c r="I56" s="10" t="s">
        <v>237</v>
      </c>
      <c r="J56" s="9" t="s">
        <v>307</v>
      </c>
      <c r="K56" s="4" t="s">
        <v>237</v>
      </c>
      <c r="L56" s="4" t="s">
        <v>309</v>
      </c>
      <c r="M56" s="4" t="s">
        <v>237</v>
      </c>
      <c r="N56" s="4" t="s">
        <v>237</v>
      </c>
      <c r="O56" s="4" t="s">
        <v>473</v>
      </c>
      <c r="P56" s="4" t="s">
        <v>237</v>
      </c>
      <c r="Q56" s="4" t="s">
        <v>237</v>
      </c>
      <c r="R56" s="10" t="s">
        <v>309</v>
      </c>
      <c r="S56" s="9" t="s">
        <v>237</v>
      </c>
      <c r="T56" s="4" t="s">
        <v>307</v>
      </c>
      <c r="U56" s="10" t="s">
        <v>308</v>
      </c>
    </row>
    <row r="57" spans="1:21" x14ac:dyDescent="0.25">
      <c r="A57" s="4" t="s">
        <v>1951</v>
      </c>
      <c r="B57" s="9" t="s">
        <v>274</v>
      </c>
      <c r="C57" s="9" t="s">
        <v>314</v>
      </c>
      <c r="D57" s="10" t="s">
        <v>270</v>
      </c>
      <c r="E57" s="9" t="s">
        <v>398</v>
      </c>
      <c r="F57" s="4" t="s">
        <v>316</v>
      </c>
      <c r="G57" s="4" t="s">
        <v>247</v>
      </c>
      <c r="H57" s="4" t="s">
        <v>246</v>
      </c>
      <c r="I57" s="10" t="s">
        <v>321</v>
      </c>
      <c r="J57" s="9" t="s">
        <v>398</v>
      </c>
      <c r="K57" s="4" t="s">
        <v>316</v>
      </c>
      <c r="L57" s="4" t="s">
        <v>247</v>
      </c>
      <c r="M57" s="4" t="s">
        <v>245</v>
      </c>
      <c r="N57" s="4" t="s">
        <v>245</v>
      </c>
      <c r="O57" s="4" t="s">
        <v>316</v>
      </c>
      <c r="P57" s="4" t="s">
        <v>245</v>
      </c>
      <c r="Q57" s="4" t="s">
        <v>245</v>
      </c>
      <c r="R57" s="10" t="s">
        <v>316</v>
      </c>
      <c r="S57" s="9" t="s">
        <v>245</v>
      </c>
      <c r="T57" s="4" t="s">
        <v>302</v>
      </c>
      <c r="U57" s="10" t="s">
        <v>315</v>
      </c>
    </row>
    <row r="58" spans="1:21" x14ac:dyDescent="0.25">
      <c r="A58" s="4" t="s">
        <v>1951</v>
      </c>
      <c r="B58" s="9" t="s">
        <v>250</v>
      </c>
      <c r="C58" s="9" t="s">
        <v>250</v>
      </c>
      <c r="D58" s="10" t="s">
        <v>250</v>
      </c>
      <c r="E58" s="9" t="s">
        <v>250</v>
      </c>
      <c r="F58" s="4" t="s">
        <v>250</v>
      </c>
      <c r="G58" s="4" t="s">
        <v>250</v>
      </c>
      <c r="H58" s="4" t="s">
        <v>250</v>
      </c>
      <c r="I58" s="10" t="s">
        <v>250</v>
      </c>
      <c r="J58" s="9" t="s">
        <v>250</v>
      </c>
      <c r="K58" s="4" t="s">
        <v>250</v>
      </c>
      <c r="L58" s="4" t="s">
        <v>250</v>
      </c>
      <c r="M58" s="4" t="s">
        <v>250</v>
      </c>
      <c r="N58" s="4" t="s">
        <v>250</v>
      </c>
      <c r="O58" s="4" t="s">
        <v>250</v>
      </c>
      <c r="P58" s="4" t="s">
        <v>250</v>
      </c>
      <c r="Q58" s="4" t="s">
        <v>250</v>
      </c>
      <c r="R58" s="10" t="s">
        <v>250</v>
      </c>
      <c r="S58" s="9" t="s">
        <v>250</v>
      </c>
      <c r="T58" s="4" t="s">
        <v>250</v>
      </c>
      <c r="U58" s="10" t="s">
        <v>250</v>
      </c>
    </row>
    <row r="59" spans="1:21" x14ac:dyDescent="0.25">
      <c r="A59" s="4" t="s">
        <v>1952</v>
      </c>
      <c r="B59" s="9" t="s">
        <v>239</v>
      </c>
      <c r="C59" s="9" t="s">
        <v>239</v>
      </c>
      <c r="D59" s="10" t="s">
        <v>239</v>
      </c>
      <c r="E59" s="9" t="s">
        <v>325</v>
      </c>
      <c r="F59" s="4" t="s">
        <v>473</v>
      </c>
      <c r="G59" s="4" t="s">
        <v>239</v>
      </c>
      <c r="H59" s="4" t="s">
        <v>234</v>
      </c>
      <c r="I59" s="10" t="s">
        <v>233</v>
      </c>
      <c r="J59" s="9" t="s">
        <v>325</v>
      </c>
      <c r="K59" s="4" t="s">
        <v>473</v>
      </c>
      <c r="L59" s="4" t="s">
        <v>239</v>
      </c>
      <c r="M59" s="4" t="s">
        <v>235</v>
      </c>
      <c r="N59" s="4" t="s">
        <v>237</v>
      </c>
      <c r="O59" s="4" t="s">
        <v>237</v>
      </c>
      <c r="P59" s="4" t="s">
        <v>340</v>
      </c>
      <c r="Q59" s="4" t="s">
        <v>237</v>
      </c>
      <c r="R59" s="10" t="s">
        <v>307</v>
      </c>
      <c r="S59" s="9" t="s">
        <v>374</v>
      </c>
      <c r="T59" s="4" t="s">
        <v>239</v>
      </c>
      <c r="U59" s="10" t="s">
        <v>239</v>
      </c>
    </row>
    <row r="60" spans="1:21" x14ac:dyDescent="0.25">
      <c r="A60" s="4" t="s">
        <v>1952</v>
      </c>
      <c r="B60" s="9" t="s">
        <v>1179</v>
      </c>
      <c r="C60" s="9" t="s">
        <v>298</v>
      </c>
      <c r="D60" s="10" t="s">
        <v>364</v>
      </c>
      <c r="E60" s="9" t="s">
        <v>752</v>
      </c>
      <c r="F60" s="4" t="s">
        <v>244</v>
      </c>
      <c r="G60" s="4" t="s">
        <v>301</v>
      </c>
      <c r="H60" s="4" t="s">
        <v>247</v>
      </c>
      <c r="I60" s="10" t="s">
        <v>246</v>
      </c>
      <c r="J60" s="9" t="s">
        <v>752</v>
      </c>
      <c r="K60" s="4" t="s">
        <v>244</v>
      </c>
      <c r="L60" s="4" t="s">
        <v>301</v>
      </c>
      <c r="M60" s="4" t="s">
        <v>316</v>
      </c>
      <c r="N60" s="4" t="s">
        <v>245</v>
      </c>
      <c r="O60" s="4" t="s">
        <v>245</v>
      </c>
      <c r="P60" s="4" t="s">
        <v>315</v>
      </c>
      <c r="Q60" s="4" t="s">
        <v>245</v>
      </c>
      <c r="R60" s="10" t="s">
        <v>246</v>
      </c>
      <c r="S60" s="9" t="s">
        <v>210</v>
      </c>
      <c r="T60" s="4" t="s">
        <v>434</v>
      </c>
      <c r="U60" s="10" t="s">
        <v>224</v>
      </c>
    </row>
    <row r="61" spans="1:21" x14ac:dyDescent="0.25">
      <c r="A61" s="4" t="s">
        <v>1952</v>
      </c>
      <c r="B61" s="9" t="s">
        <v>250</v>
      </c>
      <c r="C61" s="9" t="s">
        <v>250</v>
      </c>
      <c r="D61" s="10" t="s">
        <v>250</v>
      </c>
      <c r="E61" s="9" t="s">
        <v>250</v>
      </c>
      <c r="F61" s="4" t="s">
        <v>250</v>
      </c>
      <c r="G61" s="4" t="s">
        <v>250</v>
      </c>
      <c r="H61" s="4" t="s">
        <v>250</v>
      </c>
      <c r="I61" s="10" t="s">
        <v>250</v>
      </c>
      <c r="J61" s="9" t="s">
        <v>250</v>
      </c>
      <c r="K61" s="4" t="s">
        <v>250</v>
      </c>
      <c r="L61" s="4" t="s">
        <v>250</v>
      </c>
      <c r="M61" s="4" t="s">
        <v>250</v>
      </c>
      <c r="N61" s="4" t="s">
        <v>250</v>
      </c>
      <c r="O61" s="4" t="s">
        <v>250</v>
      </c>
      <c r="P61" s="4" t="s">
        <v>250</v>
      </c>
      <c r="Q61" s="4" t="s">
        <v>250</v>
      </c>
      <c r="R61" s="10" t="s">
        <v>250</v>
      </c>
      <c r="S61" s="9" t="s">
        <v>250</v>
      </c>
      <c r="T61" s="4" t="s">
        <v>250</v>
      </c>
      <c r="U61" s="10" t="s">
        <v>250</v>
      </c>
    </row>
    <row r="62" spans="1:21" x14ac:dyDescent="0.25">
      <c r="A62" s="4" t="s">
        <v>1953</v>
      </c>
      <c r="B62" s="9" t="s">
        <v>238</v>
      </c>
      <c r="C62" s="9" t="s">
        <v>233</v>
      </c>
      <c r="D62" s="10" t="s">
        <v>235</v>
      </c>
      <c r="E62" s="9" t="s">
        <v>239</v>
      </c>
      <c r="F62" s="4" t="s">
        <v>325</v>
      </c>
      <c r="G62" s="4" t="s">
        <v>233</v>
      </c>
      <c r="H62" s="4" t="s">
        <v>288</v>
      </c>
      <c r="I62" s="10" t="s">
        <v>327</v>
      </c>
      <c r="J62" s="9" t="s">
        <v>239</v>
      </c>
      <c r="K62" s="4" t="s">
        <v>325</v>
      </c>
      <c r="L62" s="4" t="s">
        <v>233</v>
      </c>
      <c r="M62" s="4" t="s">
        <v>255</v>
      </c>
      <c r="N62" s="4" t="s">
        <v>308</v>
      </c>
      <c r="O62" s="4" t="s">
        <v>383</v>
      </c>
      <c r="P62" s="4" t="s">
        <v>238</v>
      </c>
      <c r="Q62" s="4" t="s">
        <v>260</v>
      </c>
      <c r="R62" s="10" t="s">
        <v>307</v>
      </c>
      <c r="S62" s="9" t="s">
        <v>237</v>
      </c>
      <c r="T62" s="4" t="s">
        <v>325</v>
      </c>
      <c r="U62" s="10" t="s">
        <v>239</v>
      </c>
    </row>
    <row r="63" spans="1:21" x14ac:dyDescent="0.25">
      <c r="A63" s="4" t="s">
        <v>1953</v>
      </c>
      <c r="B63" s="9" t="s">
        <v>401</v>
      </c>
      <c r="C63" s="9" t="s">
        <v>269</v>
      </c>
      <c r="D63" s="10" t="s">
        <v>204</v>
      </c>
      <c r="E63" s="9" t="s">
        <v>380</v>
      </c>
      <c r="F63" s="4" t="s">
        <v>223</v>
      </c>
      <c r="G63" s="4" t="s">
        <v>273</v>
      </c>
      <c r="H63" s="4" t="s">
        <v>210</v>
      </c>
      <c r="I63" s="10" t="s">
        <v>247</v>
      </c>
      <c r="J63" s="9" t="s">
        <v>380</v>
      </c>
      <c r="K63" s="4" t="s">
        <v>223</v>
      </c>
      <c r="L63" s="4" t="s">
        <v>273</v>
      </c>
      <c r="M63" s="4" t="s">
        <v>247</v>
      </c>
      <c r="N63" s="4" t="s">
        <v>321</v>
      </c>
      <c r="O63" s="4" t="s">
        <v>315</v>
      </c>
      <c r="P63" s="4" t="s">
        <v>316</v>
      </c>
      <c r="Q63" s="4" t="s">
        <v>315</v>
      </c>
      <c r="R63" s="10" t="s">
        <v>246</v>
      </c>
      <c r="S63" s="9" t="s">
        <v>245</v>
      </c>
      <c r="T63" s="4" t="s">
        <v>275</v>
      </c>
      <c r="U63" s="10" t="s">
        <v>224</v>
      </c>
    </row>
    <row r="64" spans="1:21" x14ac:dyDescent="0.25">
      <c r="A64" s="4" t="s">
        <v>1953</v>
      </c>
      <c r="B64" s="9" t="s">
        <v>168</v>
      </c>
      <c r="C64" s="9" t="s">
        <v>250</v>
      </c>
      <c r="D64" s="10" t="s">
        <v>250</v>
      </c>
      <c r="E64" s="9" t="s">
        <v>250</v>
      </c>
      <c r="F64" s="4" t="s">
        <v>250</v>
      </c>
      <c r="G64" s="4" t="s">
        <v>250</v>
      </c>
      <c r="H64" s="4" t="s">
        <v>250</v>
      </c>
      <c r="I64" s="10" t="s">
        <v>250</v>
      </c>
      <c r="J64" s="9" t="s">
        <v>168</v>
      </c>
      <c r="K64" s="4" t="s">
        <v>250</v>
      </c>
      <c r="L64" s="4" t="s">
        <v>168</v>
      </c>
      <c r="M64" s="4" t="s">
        <v>770</v>
      </c>
      <c r="N64" s="4" t="s">
        <v>250</v>
      </c>
      <c r="O64" s="4" t="s">
        <v>250</v>
      </c>
      <c r="P64" s="4" t="s">
        <v>250</v>
      </c>
      <c r="Q64" s="4" t="s">
        <v>250</v>
      </c>
      <c r="R64" s="10" t="s">
        <v>250</v>
      </c>
      <c r="S64" s="9" t="s">
        <v>250</v>
      </c>
      <c r="T64" s="4" t="s">
        <v>250</v>
      </c>
      <c r="U64" s="10" t="s">
        <v>250</v>
      </c>
    </row>
    <row r="65" spans="1:21" x14ac:dyDescent="0.25">
      <c r="A65" s="4" t="s">
        <v>1954</v>
      </c>
      <c r="B65" s="9" t="s">
        <v>235</v>
      </c>
      <c r="C65" s="9" t="s">
        <v>233</v>
      </c>
      <c r="D65" s="10" t="s">
        <v>374</v>
      </c>
      <c r="E65" s="9" t="s">
        <v>325</v>
      </c>
      <c r="F65" s="4" t="s">
        <v>289</v>
      </c>
      <c r="G65" s="4" t="s">
        <v>239</v>
      </c>
      <c r="H65" s="4" t="s">
        <v>236</v>
      </c>
      <c r="I65" s="10" t="s">
        <v>328</v>
      </c>
      <c r="J65" s="9" t="s">
        <v>325</v>
      </c>
      <c r="K65" s="4" t="s">
        <v>289</v>
      </c>
      <c r="L65" s="4" t="s">
        <v>239</v>
      </c>
      <c r="M65" s="4" t="s">
        <v>288</v>
      </c>
      <c r="N65" s="4" t="s">
        <v>284</v>
      </c>
      <c r="O65" s="4" t="s">
        <v>309</v>
      </c>
      <c r="P65" s="4" t="s">
        <v>239</v>
      </c>
      <c r="Q65" s="4" t="s">
        <v>237</v>
      </c>
      <c r="R65" s="10" t="s">
        <v>383</v>
      </c>
      <c r="S65" s="9" t="s">
        <v>239</v>
      </c>
      <c r="T65" s="4" t="s">
        <v>325</v>
      </c>
      <c r="U65" s="10" t="s">
        <v>383</v>
      </c>
    </row>
    <row r="66" spans="1:21" x14ac:dyDescent="0.25">
      <c r="A66" s="4" t="s">
        <v>1954</v>
      </c>
      <c r="B66" s="9" t="s">
        <v>767</v>
      </c>
      <c r="C66" s="9" t="s">
        <v>269</v>
      </c>
      <c r="D66" s="10" t="s">
        <v>719</v>
      </c>
      <c r="E66" s="9" t="s">
        <v>467</v>
      </c>
      <c r="F66" s="4" t="s">
        <v>409</v>
      </c>
      <c r="G66" s="4" t="s">
        <v>223</v>
      </c>
      <c r="H66" s="4" t="s">
        <v>247</v>
      </c>
      <c r="I66" s="10" t="s">
        <v>244</v>
      </c>
      <c r="J66" s="9" t="s">
        <v>467</v>
      </c>
      <c r="K66" s="4" t="s">
        <v>409</v>
      </c>
      <c r="L66" s="4" t="s">
        <v>223</v>
      </c>
      <c r="M66" s="4" t="s">
        <v>316</v>
      </c>
      <c r="N66" s="4" t="s">
        <v>246</v>
      </c>
      <c r="O66" s="4" t="s">
        <v>316</v>
      </c>
      <c r="P66" s="4" t="s">
        <v>316</v>
      </c>
      <c r="Q66" s="4" t="s">
        <v>245</v>
      </c>
      <c r="R66" s="10" t="s">
        <v>244</v>
      </c>
      <c r="S66" s="9" t="s">
        <v>247</v>
      </c>
      <c r="T66" s="4" t="s">
        <v>719</v>
      </c>
      <c r="U66" s="10" t="s">
        <v>299</v>
      </c>
    </row>
    <row r="67" spans="1:21" x14ac:dyDescent="0.25">
      <c r="A67" s="4" t="s">
        <v>1954</v>
      </c>
      <c r="B67" s="9" t="s">
        <v>250</v>
      </c>
      <c r="C67" s="9" t="s">
        <v>250</v>
      </c>
      <c r="D67" s="10" t="s">
        <v>250</v>
      </c>
      <c r="E67" s="9" t="s">
        <v>250</v>
      </c>
      <c r="F67" s="4" t="s">
        <v>250</v>
      </c>
      <c r="G67" s="4" t="s">
        <v>250</v>
      </c>
      <c r="H67" s="4" t="s">
        <v>250</v>
      </c>
      <c r="I67" s="10" t="s">
        <v>250</v>
      </c>
      <c r="J67" s="9" t="s">
        <v>250</v>
      </c>
      <c r="K67" s="4" t="s">
        <v>250</v>
      </c>
      <c r="L67" s="4" t="s">
        <v>250</v>
      </c>
      <c r="M67" s="4" t="s">
        <v>250</v>
      </c>
      <c r="N67" s="4" t="s">
        <v>250</v>
      </c>
      <c r="O67" s="4" t="s">
        <v>250</v>
      </c>
      <c r="P67" s="4" t="s">
        <v>250</v>
      </c>
      <c r="Q67" s="4" t="s">
        <v>250</v>
      </c>
      <c r="R67" s="10" t="s">
        <v>250</v>
      </c>
      <c r="S67" s="9" t="s">
        <v>250</v>
      </c>
      <c r="T67" s="4" t="s">
        <v>250</v>
      </c>
      <c r="U67" s="10" t="s">
        <v>250</v>
      </c>
    </row>
    <row r="68" spans="1:21" x14ac:dyDescent="0.25">
      <c r="A68" s="4" t="s">
        <v>1955</v>
      </c>
      <c r="B68" s="9" t="s">
        <v>233</v>
      </c>
      <c r="C68" s="9" t="s">
        <v>473</v>
      </c>
      <c r="D68" s="10" t="s">
        <v>325</v>
      </c>
      <c r="E68" s="9" t="s">
        <v>236</v>
      </c>
      <c r="F68" s="4" t="s">
        <v>307</v>
      </c>
      <c r="G68" s="4" t="s">
        <v>234</v>
      </c>
      <c r="H68" s="4" t="s">
        <v>325</v>
      </c>
      <c r="I68" s="10" t="s">
        <v>236</v>
      </c>
      <c r="J68" s="9" t="s">
        <v>236</v>
      </c>
      <c r="K68" s="4" t="s">
        <v>307</v>
      </c>
      <c r="L68" s="4" t="s">
        <v>234</v>
      </c>
      <c r="M68" s="4" t="s">
        <v>237</v>
      </c>
      <c r="N68" s="4" t="s">
        <v>237</v>
      </c>
      <c r="O68" s="4" t="s">
        <v>291</v>
      </c>
      <c r="P68" s="4" t="s">
        <v>237</v>
      </c>
      <c r="Q68" s="4" t="s">
        <v>237</v>
      </c>
      <c r="R68" s="10" t="s">
        <v>234</v>
      </c>
      <c r="S68" s="9" t="s">
        <v>359</v>
      </c>
      <c r="T68" s="4" t="s">
        <v>234</v>
      </c>
      <c r="U68" s="10" t="s">
        <v>234</v>
      </c>
    </row>
    <row r="69" spans="1:21" x14ac:dyDescent="0.25">
      <c r="A69" s="4" t="s">
        <v>1955</v>
      </c>
      <c r="B69" s="9" t="s">
        <v>576</v>
      </c>
      <c r="C69" s="9" t="s">
        <v>224</v>
      </c>
      <c r="D69" s="10" t="s">
        <v>419</v>
      </c>
      <c r="E69" s="9" t="s">
        <v>364</v>
      </c>
      <c r="F69" s="4" t="s">
        <v>270</v>
      </c>
      <c r="G69" s="4" t="s">
        <v>227</v>
      </c>
      <c r="H69" s="4" t="s">
        <v>270</v>
      </c>
      <c r="I69" s="10" t="s">
        <v>246</v>
      </c>
      <c r="J69" s="9" t="s">
        <v>364</v>
      </c>
      <c r="K69" s="4" t="s">
        <v>270</v>
      </c>
      <c r="L69" s="4" t="s">
        <v>227</v>
      </c>
      <c r="M69" s="4" t="s">
        <v>245</v>
      </c>
      <c r="N69" s="4" t="s">
        <v>245</v>
      </c>
      <c r="O69" s="4" t="s">
        <v>270</v>
      </c>
      <c r="P69" s="4" t="s">
        <v>245</v>
      </c>
      <c r="Q69" s="4" t="s">
        <v>245</v>
      </c>
      <c r="R69" s="10" t="s">
        <v>246</v>
      </c>
      <c r="S69" s="9" t="s">
        <v>301</v>
      </c>
      <c r="T69" s="4" t="s">
        <v>350</v>
      </c>
      <c r="U69" s="10" t="s">
        <v>207</v>
      </c>
    </row>
    <row r="70" spans="1:21" x14ac:dyDescent="0.25">
      <c r="A70" s="4" t="s">
        <v>1955</v>
      </c>
      <c r="B70" s="9" t="s">
        <v>250</v>
      </c>
      <c r="C70" s="9" t="s">
        <v>250</v>
      </c>
      <c r="D70" s="10" t="s">
        <v>250</v>
      </c>
      <c r="E70" s="9" t="s">
        <v>250</v>
      </c>
      <c r="F70" s="4" t="s">
        <v>250</v>
      </c>
      <c r="G70" s="4" t="s">
        <v>250</v>
      </c>
      <c r="H70" s="4" t="s">
        <v>250</v>
      </c>
      <c r="I70" s="10" t="s">
        <v>250</v>
      </c>
      <c r="J70" s="9" t="s">
        <v>250</v>
      </c>
      <c r="K70" s="4" t="s">
        <v>250</v>
      </c>
      <c r="L70" s="4" t="s">
        <v>250</v>
      </c>
      <c r="M70" s="4" t="s">
        <v>250</v>
      </c>
      <c r="N70" s="4" t="s">
        <v>250</v>
      </c>
      <c r="O70" s="4" t="s">
        <v>250</v>
      </c>
      <c r="P70" s="4" t="s">
        <v>250</v>
      </c>
      <c r="Q70" s="4" t="s">
        <v>250</v>
      </c>
      <c r="R70" s="10" t="s">
        <v>250</v>
      </c>
      <c r="S70" s="9" t="s">
        <v>175</v>
      </c>
      <c r="T70" s="4" t="s">
        <v>174</v>
      </c>
      <c r="U70" s="10" t="s">
        <v>250</v>
      </c>
    </row>
    <row r="71" spans="1:21" x14ac:dyDescent="0.25">
      <c r="A71" s="4" t="s">
        <v>1956</v>
      </c>
      <c r="B71" s="9" t="s">
        <v>310</v>
      </c>
      <c r="C71" s="9" t="s">
        <v>310</v>
      </c>
      <c r="D71" s="10" t="s">
        <v>310</v>
      </c>
      <c r="E71" s="9" t="s">
        <v>310</v>
      </c>
      <c r="F71" s="4" t="s">
        <v>310</v>
      </c>
      <c r="G71" s="4" t="s">
        <v>310</v>
      </c>
      <c r="H71" s="4" t="s">
        <v>237</v>
      </c>
      <c r="I71" s="10" t="s">
        <v>237</v>
      </c>
      <c r="J71" s="9" t="s">
        <v>310</v>
      </c>
      <c r="K71" s="4" t="s">
        <v>310</v>
      </c>
      <c r="L71" s="4" t="s">
        <v>310</v>
      </c>
      <c r="M71" s="4" t="s">
        <v>237</v>
      </c>
      <c r="N71" s="4" t="s">
        <v>237</v>
      </c>
      <c r="O71" s="4" t="s">
        <v>237</v>
      </c>
      <c r="P71" s="4" t="s">
        <v>237</v>
      </c>
      <c r="Q71" s="4" t="s">
        <v>237</v>
      </c>
      <c r="R71" s="10" t="s">
        <v>237</v>
      </c>
      <c r="S71" s="9" t="s">
        <v>237</v>
      </c>
      <c r="T71" s="4" t="s">
        <v>310</v>
      </c>
      <c r="U71" s="10" t="s">
        <v>310</v>
      </c>
    </row>
    <row r="72" spans="1:21" x14ac:dyDescent="0.25">
      <c r="A72" s="4" t="s">
        <v>1956</v>
      </c>
      <c r="B72" s="9" t="s">
        <v>271</v>
      </c>
      <c r="C72" s="9" t="s">
        <v>300</v>
      </c>
      <c r="D72" s="10" t="s">
        <v>244</v>
      </c>
      <c r="E72" s="9" t="s">
        <v>227</v>
      </c>
      <c r="F72" s="4" t="s">
        <v>316</v>
      </c>
      <c r="G72" s="4" t="s">
        <v>246</v>
      </c>
      <c r="H72" s="4" t="s">
        <v>245</v>
      </c>
      <c r="I72" s="10" t="s">
        <v>245</v>
      </c>
      <c r="J72" s="9" t="s">
        <v>227</v>
      </c>
      <c r="K72" s="4" t="s">
        <v>316</v>
      </c>
      <c r="L72" s="4" t="s">
        <v>246</v>
      </c>
      <c r="M72" s="4" t="s">
        <v>245</v>
      </c>
      <c r="N72" s="4" t="s">
        <v>245</v>
      </c>
      <c r="O72" s="4" t="s">
        <v>245</v>
      </c>
      <c r="P72" s="4" t="s">
        <v>245</v>
      </c>
      <c r="Q72" s="4" t="s">
        <v>245</v>
      </c>
      <c r="R72" s="10" t="s">
        <v>245</v>
      </c>
      <c r="S72" s="9" t="s">
        <v>245</v>
      </c>
      <c r="T72" s="4" t="s">
        <v>227</v>
      </c>
      <c r="U72" s="10" t="s">
        <v>315</v>
      </c>
    </row>
    <row r="73" spans="1:21" x14ac:dyDescent="0.25">
      <c r="A73" s="4" t="s">
        <v>1956</v>
      </c>
      <c r="B73" s="9" t="s">
        <v>250</v>
      </c>
      <c r="C73" s="9" t="s">
        <v>250</v>
      </c>
      <c r="D73" s="10" t="s">
        <v>250</v>
      </c>
      <c r="E73" s="9" t="s">
        <v>250</v>
      </c>
      <c r="F73" s="4" t="s">
        <v>250</v>
      </c>
      <c r="G73" s="4" t="s">
        <v>250</v>
      </c>
      <c r="H73" s="4" t="s">
        <v>250</v>
      </c>
      <c r="I73" s="10" t="s">
        <v>250</v>
      </c>
      <c r="J73" s="9" t="s">
        <v>250</v>
      </c>
      <c r="K73" s="4" t="s">
        <v>250</v>
      </c>
      <c r="L73" s="4" t="s">
        <v>250</v>
      </c>
      <c r="M73" s="4" t="s">
        <v>250</v>
      </c>
      <c r="N73" s="4" t="s">
        <v>250</v>
      </c>
      <c r="O73" s="4" t="s">
        <v>250</v>
      </c>
      <c r="P73" s="4" t="s">
        <v>250</v>
      </c>
      <c r="Q73" s="4" t="s">
        <v>250</v>
      </c>
      <c r="R73" s="10" t="s">
        <v>250</v>
      </c>
      <c r="S73" s="9" t="s">
        <v>250</v>
      </c>
      <c r="T73" s="4" t="s">
        <v>250</v>
      </c>
      <c r="U73" s="10" t="s">
        <v>250</v>
      </c>
    </row>
    <row r="74" spans="1:21" x14ac:dyDescent="0.25">
      <c r="A74" s="4" t="s">
        <v>1957</v>
      </c>
      <c r="B74" s="9" t="s">
        <v>237</v>
      </c>
      <c r="C74" s="9" t="s">
        <v>237</v>
      </c>
      <c r="D74" s="10" t="s">
        <v>237</v>
      </c>
      <c r="E74" s="9" t="s">
        <v>237</v>
      </c>
      <c r="F74" s="4" t="s">
        <v>237</v>
      </c>
      <c r="G74" s="4" t="s">
        <v>237</v>
      </c>
      <c r="H74" s="4" t="s">
        <v>237</v>
      </c>
      <c r="I74" s="10" t="s">
        <v>237</v>
      </c>
      <c r="J74" s="9" t="s">
        <v>237</v>
      </c>
      <c r="K74" s="4" t="s">
        <v>237</v>
      </c>
      <c r="L74" s="4" t="s">
        <v>237</v>
      </c>
      <c r="M74" s="4" t="s">
        <v>237</v>
      </c>
      <c r="N74" s="4" t="s">
        <v>237</v>
      </c>
      <c r="O74" s="4" t="s">
        <v>237</v>
      </c>
      <c r="P74" s="4" t="s">
        <v>237</v>
      </c>
      <c r="Q74" s="4" t="s">
        <v>237</v>
      </c>
      <c r="R74" s="10" t="s">
        <v>237</v>
      </c>
      <c r="S74" s="9" t="s">
        <v>237</v>
      </c>
      <c r="T74" s="4" t="s">
        <v>237</v>
      </c>
      <c r="U74" s="10" t="s">
        <v>237</v>
      </c>
    </row>
    <row r="75" spans="1:21" x14ac:dyDescent="0.25">
      <c r="A75" s="4" t="s">
        <v>1957</v>
      </c>
      <c r="B75" s="9" t="s">
        <v>316</v>
      </c>
      <c r="C75" s="9" t="s">
        <v>316</v>
      </c>
      <c r="D75" s="10" t="s">
        <v>316</v>
      </c>
      <c r="E75" s="9" t="s">
        <v>316</v>
      </c>
      <c r="F75" s="4" t="s">
        <v>245</v>
      </c>
      <c r="G75" s="4" t="s">
        <v>321</v>
      </c>
      <c r="H75" s="4" t="s">
        <v>245</v>
      </c>
      <c r="I75" s="10" t="s">
        <v>245</v>
      </c>
      <c r="J75" s="9" t="s">
        <v>316</v>
      </c>
      <c r="K75" s="4" t="s">
        <v>245</v>
      </c>
      <c r="L75" s="4" t="s">
        <v>321</v>
      </c>
      <c r="M75" s="4" t="s">
        <v>245</v>
      </c>
      <c r="N75" s="4" t="s">
        <v>245</v>
      </c>
      <c r="O75" s="4" t="s">
        <v>245</v>
      </c>
      <c r="P75" s="4" t="s">
        <v>245</v>
      </c>
      <c r="Q75" s="4" t="s">
        <v>245</v>
      </c>
      <c r="R75" s="10" t="s">
        <v>245</v>
      </c>
      <c r="S75" s="9" t="s">
        <v>245</v>
      </c>
      <c r="T75" s="4" t="s">
        <v>316</v>
      </c>
      <c r="U75" s="10" t="s">
        <v>321</v>
      </c>
    </row>
    <row r="76" spans="1:21" x14ac:dyDescent="0.25">
      <c r="A76" s="4" t="s">
        <v>1957</v>
      </c>
      <c r="B76" s="9" t="s">
        <v>250</v>
      </c>
      <c r="C76" s="9" t="s">
        <v>250</v>
      </c>
      <c r="D76" s="10" t="s">
        <v>250</v>
      </c>
      <c r="E76" s="9" t="s">
        <v>250</v>
      </c>
      <c r="F76" s="4" t="s">
        <v>250</v>
      </c>
      <c r="G76" s="4" t="s">
        <v>250</v>
      </c>
      <c r="H76" s="4" t="s">
        <v>250</v>
      </c>
      <c r="I76" s="10" t="s">
        <v>250</v>
      </c>
      <c r="J76" s="9" t="s">
        <v>250</v>
      </c>
      <c r="K76" s="4" t="s">
        <v>250</v>
      </c>
      <c r="L76" s="4" t="s">
        <v>250</v>
      </c>
      <c r="M76" s="4" t="s">
        <v>250</v>
      </c>
      <c r="N76" s="4" t="s">
        <v>250</v>
      </c>
      <c r="O76" s="4" t="s">
        <v>250</v>
      </c>
      <c r="P76" s="4" t="s">
        <v>250</v>
      </c>
      <c r="Q76" s="4" t="s">
        <v>250</v>
      </c>
      <c r="R76" s="10" t="s">
        <v>250</v>
      </c>
      <c r="S76" s="9" t="s">
        <v>250</v>
      </c>
      <c r="T76" s="4" t="s">
        <v>250</v>
      </c>
      <c r="U76" s="10" t="s">
        <v>250</v>
      </c>
    </row>
    <row r="77" spans="1:21" x14ac:dyDescent="0.25">
      <c r="A77" s="4" t="s">
        <v>1958</v>
      </c>
      <c r="B77" s="9" t="s">
        <v>309</v>
      </c>
      <c r="C77" s="9" t="s">
        <v>309</v>
      </c>
      <c r="D77" s="10" t="s">
        <v>473</v>
      </c>
      <c r="E77" s="9" t="s">
        <v>309</v>
      </c>
      <c r="F77" s="4" t="s">
        <v>473</v>
      </c>
      <c r="G77" s="4" t="s">
        <v>307</v>
      </c>
      <c r="H77" s="4" t="s">
        <v>237</v>
      </c>
      <c r="I77" s="10" t="s">
        <v>308</v>
      </c>
      <c r="J77" s="9" t="s">
        <v>309</v>
      </c>
      <c r="K77" s="4" t="s">
        <v>473</v>
      </c>
      <c r="L77" s="4" t="s">
        <v>307</v>
      </c>
      <c r="M77" s="4" t="s">
        <v>237</v>
      </c>
      <c r="N77" s="4" t="s">
        <v>237</v>
      </c>
      <c r="O77" s="4" t="s">
        <v>237</v>
      </c>
      <c r="P77" s="4" t="s">
        <v>237</v>
      </c>
      <c r="Q77" s="4" t="s">
        <v>237</v>
      </c>
      <c r="R77" s="10" t="s">
        <v>310</v>
      </c>
      <c r="S77" s="9" t="s">
        <v>309</v>
      </c>
      <c r="T77" s="4" t="s">
        <v>473</v>
      </c>
      <c r="U77" s="10" t="s">
        <v>308</v>
      </c>
    </row>
    <row r="78" spans="1:21" x14ac:dyDescent="0.25">
      <c r="A78" s="4" t="s">
        <v>1958</v>
      </c>
      <c r="B78" s="9" t="s">
        <v>389</v>
      </c>
      <c r="C78" s="9" t="s">
        <v>209</v>
      </c>
      <c r="D78" s="10" t="s">
        <v>208</v>
      </c>
      <c r="E78" s="9" t="s">
        <v>399</v>
      </c>
      <c r="F78" s="4" t="s">
        <v>244</v>
      </c>
      <c r="G78" s="4" t="s">
        <v>300</v>
      </c>
      <c r="H78" s="4" t="s">
        <v>245</v>
      </c>
      <c r="I78" s="10" t="s">
        <v>316</v>
      </c>
      <c r="J78" s="9" t="s">
        <v>399</v>
      </c>
      <c r="K78" s="4" t="s">
        <v>244</v>
      </c>
      <c r="L78" s="4" t="s">
        <v>300</v>
      </c>
      <c r="M78" s="4" t="s">
        <v>245</v>
      </c>
      <c r="N78" s="4" t="s">
        <v>245</v>
      </c>
      <c r="O78" s="4" t="s">
        <v>245</v>
      </c>
      <c r="P78" s="4" t="s">
        <v>245</v>
      </c>
      <c r="Q78" s="4" t="s">
        <v>245</v>
      </c>
      <c r="R78" s="10" t="s">
        <v>316</v>
      </c>
      <c r="S78" s="9" t="s">
        <v>316</v>
      </c>
      <c r="T78" s="4" t="s">
        <v>299</v>
      </c>
      <c r="U78" s="10" t="s">
        <v>247</v>
      </c>
    </row>
    <row r="79" spans="1:21" x14ac:dyDescent="0.25">
      <c r="A79" s="4" t="s">
        <v>1958</v>
      </c>
      <c r="B79" s="9" t="s">
        <v>250</v>
      </c>
      <c r="C79" s="9" t="s">
        <v>250</v>
      </c>
      <c r="D79" s="10" t="s">
        <v>250</v>
      </c>
      <c r="E79" s="9" t="s">
        <v>250</v>
      </c>
      <c r="F79" s="4" t="s">
        <v>250</v>
      </c>
      <c r="G79" s="4" t="s">
        <v>250</v>
      </c>
      <c r="H79" s="4" t="s">
        <v>250</v>
      </c>
      <c r="I79" s="10" t="s">
        <v>250</v>
      </c>
      <c r="J79" s="9" t="s">
        <v>250</v>
      </c>
      <c r="K79" s="4" t="s">
        <v>250</v>
      </c>
      <c r="L79" s="4" t="s">
        <v>250</v>
      </c>
      <c r="M79" s="4" t="s">
        <v>250</v>
      </c>
      <c r="N79" s="4" t="s">
        <v>250</v>
      </c>
      <c r="O79" s="4" t="s">
        <v>250</v>
      </c>
      <c r="P79" s="4" t="s">
        <v>250</v>
      </c>
      <c r="Q79" s="4" t="s">
        <v>250</v>
      </c>
      <c r="R79" s="10" t="s">
        <v>250</v>
      </c>
      <c r="S79" s="9" t="s">
        <v>250</v>
      </c>
      <c r="T79" s="4" t="s">
        <v>250</v>
      </c>
      <c r="U79" s="10" t="s">
        <v>250</v>
      </c>
    </row>
    <row r="80" spans="1:21" x14ac:dyDescent="0.25">
      <c r="A80" s="4" t="s">
        <v>1959</v>
      </c>
      <c r="B80" s="9" t="s">
        <v>234</v>
      </c>
      <c r="C80" s="9" t="s">
        <v>233</v>
      </c>
      <c r="D80" s="10" t="s">
        <v>234</v>
      </c>
      <c r="E80" s="9" t="s">
        <v>233</v>
      </c>
      <c r="F80" s="4" t="s">
        <v>307</v>
      </c>
      <c r="G80" s="4" t="s">
        <v>309</v>
      </c>
      <c r="H80" s="4" t="s">
        <v>234</v>
      </c>
      <c r="I80" s="10" t="s">
        <v>239</v>
      </c>
      <c r="J80" s="9" t="s">
        <v>233</v>
      </c>
      <c r="K80" s="4" t="s">
        <v>307</v>
      </c>
      <c r="L80" s="4" t="s">
        <v>309</v>
      </c>
      <c r="M80" s="4" t="s">
        <v>237</v>
      </c>
      <c r="N80" s="4" t="s">
        <v>237</v>
      </c>
      <c r="O80" s="4" t="s">
        <v>307</v>
      </c>
      <c r="P80" s="4" t="s">
        <v>233</v>
      </c>
      <c r="Q80" s="4" t="s">
        <v>353</v>
      </c>
      <c r="R80" s="10" t="s">
        <v>234</v>
      </c>
      <c r="S80" s="9" t="s">
        <v>237</v>
      </c>
      <c r="T80" s="4" t="s">
        <v>307</v>
      </c>
      <c r="U80" s="10" t="s">
        <v>235</v>
      </c>
    </row>
    <row r="81" spans="1:21" x14ac:dyDescent="0.25">
      <c r="A81" s="4" t="s">
        <v>1959</v>
      </c>
      <c r="B81" s="9" t="s">
        <v>453</v>
      </c>
      <c r="C81" s="9" t="s">
        <v>389</v>
      </c>
      <c r="D81" s="10" t="s">
        <v>452</v>
      </c>
      <c r="E81" s="9" t="s">
        <v>397</v>
      </c>
      <c r="F81" s="4" t="s">
        <v>270</v>
      </c>
      <c r="G81" s="4" t="s">
        <v>244</v>
      </c>
      <c r="H81" s="4" t="s">
        <v>315</v>
      </c>
      <c r="I81" s="10" t="s">
        <v>246</v>
      </c>
      <c r="J81" s="9" t="s">
        <v>397</v>
      </c>
      <c r="K81" s="4" t="s">
        <v>270</v>
      </c>
      <c r="L81" s="4" t="s">
        <v>244</v>
      </c>
      <c r="M81" s="4" t="s">
        <v>245</v>
      </c>
      <c r="N81" s="4" t="s">
        <v>245</v>
      </c>
      <c r="O81" s="4" t="s">
        <v>316</v>
      </c>
      <c r="P81" s="4" t="s">
        <v>316</v>
      </c>
      <c r="Q81" s="4" t="s">
        <v>246</v>
      </c>
      <c r="R81" s="10" t="s">
        <v>246</v>
      </c>
      <c r="S81" s="9" t="s">
        <v>245</v>
      </c>
      <c r="T81" s="4" t="s">
        <v>274</v>
      </c>
      <c r="U81" s="10" t="s">
        <v>427</v>
      </c>
    </row>
    <row r="82" spans="1:21" x14ac:dyDescent="0.25">
      <c r="A82" s="4" t="s">
        <v>1959</v>
      </c>
      <c r="B82" s="9" t="s">
        <v>250</v>
      </c>
      <c r="C82" s="9" t="s">
        <v>250</v>
      </c>
      <c r="D82" s="10" t="s">
        <v>250</v>
      </c>
      <c r="E82" s="9" t="s">
        <v>250</v>
      </c>
      <c r="F82" s="4" t="s">
        <v>250</v>
      </c>
      <c r="G82" s="4" t="s">
        <v>250</v>
      </c>
      <c r="H82" s="4" t="s">
        <v>250</v>
      </c>
      <c r="I82" s="10" t="s">
        <v>250</v>
      </c>
      <c r="J82" s="9" t="s">
        <v>250</v>
      </c>
      <c r="K82" s="4" t="s">
        <v>250</v>
      </c>
      <c r="L82" s="4" t="s">
        <v>250</v>
      </c>
      <c r="M82" s="4" t="s">
        <v>250</v>
      </c>
      <c r="N82" s="4" t="s">
        <v>250</v>
      </c>
      <c r="O82" s="4" t="s">
        <v>250</v>
      </c>
      <c r="P82" s="4" t="s">
        <v>250</v>
      </c>
      <c r="Q82" s="4" t="s">
        <v>250</v>
      </c>
      <c r="R82" s="10" t="s">
        <v>250</v>
      </c>
      <c r="S82" s="9" t="s">
        <v>250</v>
      </c>
      <c r="T82" s="4" t="s">
        <v>250</v>
      </c>
      <c r="U82" s="10" t="s">
        <v>250</v>
      </c>
    </row>
    <row r="83" spans="1:21" x14ac:dyDescent="0.25">
      <c r="A83" s="4" t="s">
        <v>1960</v>
      </c>
      <c r="B83" s="9" t="s">
        <v>234</v>
      </c>
      <c r="C83" s="9" t="s">
        <v>325</v>
      </c>
      <c r="D83" s="10" t="s">
        <v>308</v>
      </c>
      <c r="E83" s="9" t="s">
        <v>307</v>
      </c>
      <c r="F83" s="4" t="s">
        <v>325</v>
      </c>
      <c r="G83" s="4" t="s">
        <v>234</v>
      </c>
      <c r="H83" s="4" t="s">
        <v>234</v>
      </c>
      <c r="I83" s="10" t="s">
        <v>233</v>
      </c>
      <c r="J83" s="9" t="s">
        <v>307</v>
      </c>
      <c r="K83" s="4" t="s">
        <v>325</v>
      </c>
      <c r="L83" s="4" t="s">
        <v>234</v>
      </c>
      <c r="M83" s="4" t="s">
        <v>233</v>
      </c>
      <c r="N83" s="4" t="s">
        <v>237</v>
      </c>
      <c r="O83" s="4" t="s">
        <v>289</v>
      </c>
      <c r="P83" s="4" t="s">
        <v>237</v>
      </c>
      <c r="Q83" s="4" t="s">
        <v>237</v>
      </c>
      <c r="R83" s="10" t="s">
        <v>473</v>
      </c>
      <c r="S83" s="9" t="s">
        <v>239</v>
      </c>
      <c r="T83" s="4" t="s">
        <v>234</v>
      </c>
      <c r="U83" s="10" t="s">
        <v>473</v>
      </c>
    </row>
    <row r="84" spans="1:21" x14ac:dyDescent="0.25">
      <c r="A84" s="4" t="s">
        <v>1960</v>
      </c>
      <c r="B84" s="9" t="s">
        <v>529</v>
      </c>
      <c r="C84" s="9" t="s">
        <v>364</v>
      </c>
      <c r="D84" s="10" t="s">
        <v>273</v>
      </c>
      <c r="E84" s="9" t="s">
        <v>398</v>
      </c>
      <c r="F84" s="4" t="s">
        <v>301</v>
      </c>
      <c r="G84" s="4" t="s">
        <v>210</v>
      </c>
      <c r="H84" s="4" t="s">
        <v>315</v>
      </c>
      <c r="I84" s="10" t="s">
        <v>246</v>
      </c>
      <c r="J84" s="9" t="s">
        <v>398</v>
      </c>
      <c r="K84" s="4" t="s">
        <v>301</v>
      </c>
      <c r="L84" s="4" t="s">
        <v>210</v>
      </c>
      <c r="M84" s="4" t="s">
        <v>321</v>
      </c>
      <c r="N84" s="4" t="s">
        <v>245</v>
      </c>
      <c r="O84" s="4" t="s">
        <v>315</v>
      </c>
      <c r="P84" s="4" t="s">
        <v>245</v>
      </c>
      <c r="Q84" s="4" t="s">
        <v>245</v>
      </c>
      <c r="R84" s="10" t="s">
        <v>316</v>
      </c>
      <c r="S84" s="9" t="s">
        <v>247</v>
      </c>
      <c r="T84" s="4" t="s">
        <v>350</v>
      </c>
      <c r="U84" s="10" t="s">
        <v>210</v>
      </c>
    </row>
    <row r="85" spans="1:21" x14ac:dyDescent="0.25">
      <c r="A85" s="4" t="s">
        <v>1960</v>
      </c>
      <c r="B85" s="9" t="s">
        <v>250</v>
      </c>
      <c r="C85" s="9" t="s">
        <v>250</v>
      </c>
      <c r="D85" s="10" t="s">
        <v>250</v>
      </c>
      <c r="E85" s="9" t="s">
        <v>250</v>
      </c>
      <c r="F85" s="4" t="s">
        <v>250</v>
      </c>
      <c r="G85" s="4" t="s">
        <v>250</v>
      </c>
      <c r="H85" s="4" t="s">
        <v>250</v>
      </c>
      <c r="I85" s="10" t="s">
        <v>250</v>
      </c>
      <c r="J85" s="9" t="s">
        <v>250</v>
      </c>
      <c r="K85" s="4" t="s">
        <v>250</v>
      </c>
      <c r="L85" s="4" t="s">
        <v>250</v>
      </c>
      <c r="M85" s="4" t="s">
        <v>250</v>
      </c>
      <c r="N85" s="4" t="s">
        <v>250</v>
      </c>
      <c r="O85" s="4" t="s">
        <v>250</v>
      </c>
      <c r="P85" s="4" t="s">
        <v>250</v>
      </c>
      <c r="Q85" s="4" t="s">
        <v>250</v>
      </c>
      <c r="R85" s="10" t="s">
        <v>250</v>
      </c>
      <c r="S85" s="9" t="s">
        <v>250</v>
      </c>
      <c r="T85" s="4" t="s">
        <v>250</v>
      </c>
      <c r="U85" s="10" t="s">
        <v>250</v>
      </c>
    </row>
    <row r="86" spans="1:21" x14ac:dyDescent="0.25">
      <c r="A86" s="4" t="s">
        <v>1961</v>
      </c>
      <c r="B86" s="9" t="s">
        <v>237</v>
      </c>
      <c r="C86" s="9" t="s">
        <v>237</v>
      </c>
      <c r="D86" s="10" t="s">
        <v>237</v>
      </c>
      <c r="E86" s="9" t="s">
        <v>237</v>
      </c>
      <c r="F86" s="4" t="s">
        <v>237</v>
      </c>
      <c r="G86" s="4" t="s">
        <v>310</v>
      </c>
      <c r="H86" s="4" t="s">
        <v>237</v>
      </c>
      <c r="I86" s="10" t="s">
        <v>237</v>
      </c>
      <c r="J86" s="9" t="s">
        <v>237</v>
      </c>
      <c r="K86" s="4" t="s">
        <v>237</v>
      </c>
      <c r="L86" s="4" t="s">
        <v>310</v>
      </c>
      <c r="M86" s="4" t="s">
        <v>237</v>
      </c>
      <c r="N86" s="4" t="s">
        <v>237</v>
      </c>
      <c r="O86" s="4" t="s">
        <v>237</v>
      </c>
      <c r="P86" s="4" t="s">
        <v>237</v>
      </c>
      <c r="Q86" s="4" t="s">
        <v>237</v>
      </c>
      <c r="R86" s="10" t="s">
        <v>237</v>
      </c>
      <c r="S86" s="9" t="s">
        <v>237</v>
      </c>
      <c r="T86" s="4" t="s">
        <v>237</v>
      </c>
      <c r="U86" s="10" t="s">
        <v>237</v>
      </c>
    </row>
    <row r="87" spans="1:21" x14ac:dyDescent="0.25">
      <c r="A87" s="4" t="s">
        <v>1961</v>
      </c>
      <c r="B87" s="9" t="s">
        <v>246</v>
      </c>
      <c r="C87" s="9" t="s">
        <v>246</v>
      </c>
      <c r="D87" s="10" t="s">
        <v>245</v>
      </c>
      <c r="E87" s="9" t="s">
        <v>316</v>
      </c>
      <c r="F87" s="4" t="s">
        <v>245</v>
      </c>
      <c r="G87" s="4" t="s">
        <v>316</v>
      </c>
      <c r="H87" s="4" t="s">
        <v>245</v>
      </c>
      <c r="I87" s="10" t="s">
        <v>245</v>
      </c>
      <c r="J87" s="9" t="s">
        <v>316</v>
      </c>
      <c r="K87" s="4" t="s">
        <v>245</v>
      </c>
      <c r="L87" s="4" t="s">
        <v>316</v>
      </c>
      <c r="M87" s="4" t="s">
        <v>245</v>
      </c>
      <c r="N87" s="4" t="s">
        <v>245</v>
      </c>
      <c r="O87" s="4" t="s">
        <v>245</v>
      </c>
      <c r="P87" s="4" t="s">
        <v>245</v>
      </c>
      <c r="Q87" s="4" t="s">
        <v>245</v>
      </c>
      <c r="R87" s="10" t="s">
        <v>245</v>
      </c>
      <c r="S87" s="9" t="s">
        <v>245</v>
      </c>
      <c r="T87" s="4" t="s">
        <v>246</v>
      </c>
      <c r="U87" s="10" t="s">
        <v>245</v>
      </c>
    </row>
    <row r="88" spans="1:21" x14ac:dyDescent="0.25">
      <c r="A88" s="4" t="s">
        <v>1961</v>
      </c>
      <c r="B88" s="9" t="s">
        <v>250</v>
      </c>
      <c r="C88" s="9" t="s">
        <v>250</v>
      </c>
      <c r="D88" s="10" t="s">
        <v>250</v>
      </c>
      <c r="E88" s="9" t="s">
        <v>250</v>
      </c>
      <c r="F88" s="4" t="s">
        <v>250</v>
      </c>
      <c r="G88" s="4" t="s">
        <v>250</v>
      </c>
      <c r="H88" s="4" t="s">
        <v>250</v>
      </c>
      <c r="I88" s="10" t="s">
        <v>250</v>
      </c>
      <c r="J88" s="9" t="s">
        <v>250</v>
      </c>
      <c r="K88" s="4" t="s">
        <v>250</v>
      </c>
      <c r="L88" s="4" t="s">
        <v>250</v>
      </c>
      <c r="M88" s="4" t="s">
        <v>250</v>
      </c>
      <c r="N88" s="4" t="s">
        <v>250</v>
      </c>
      <c r="O88" s="4" t="s">
        <v>250</v>
      </c>
      <c r="P88" s="4" t="s">
        <v>250</v>
      </c>
      <c r="Q88" s="4" t="s">
        <v>250</v>
      </c>
      <c r="R88" s="10" t="s">
        <v>250</v>
      </c>
      <c r="S88" s="9" t="s">
        <v>250</v>
      </c>
      <c r="T88" s="4" t="s">
        <v>250</v>
      </c>
      <c r="U88" s="10" t="s">
        <v>250</v>
      </c>
    </row>
    <row r="89" spans="1:21" x14ac:dyDescent="0.25">
      <c r="A89" s="4" t="s">
        <v>1962</v>
      </c>
      <c r="B89" s="9" t="s">
        <v>237</v>
      </c>
      <c r="C89" s="9" t="s">
        <v>237</v>
      </c>
      <c r="D89" s="10" t="s">
        <v>237</v>
      </c>
      <c r="E89" s="9" t="s">
        <v>237</v>
      </c>
      <c r="F89" s="4" t="s">
        <v>310</v>
      </c>
      <c r="G89" s="4" t="s">
        <v>237</v>
      </c>
      <c r="H89" s="4" t="s">
        <v>237</v>
      </c>
      <c r="I89" s="10" t="s">
        <v>237</v>
      </c>
      <c r="J89" s="9" t="s">
        <v>237</v>
      </c>
      <c r="K89" s="4" t="s">
        <v>310</v>
      </c>
      <c r="L89" s="4" t="s">
        <v>237</v>
      </c>
      <c r="M89" s="4" t="s">
        <v>237</v>
      </c>
      <c r="N89" s="4" t="s">
        <v>237</v>
      </c>
      <c r="O89" s="4" t="s">
        <v>237</v>
      </c>
      <c r="P89" s="4" t="s">
        <v>237</v>
      </c>
      <c r="Q89" s="4" t="s">
        <v>237</v>
      </c>
      <c r="R89" s="10" t="s">
        <v>237</v>
      </c>
      <c r="S89" s="9" t="s">
        <v>237</v>
      </c>
      <c r="T89" s="4" t="s">
        <v>237</v>
      </c>
      <c r="U89" s="10" t="s">
        <v>237</v>
      </c>
    </row>
    <row r="90" spans="1:21" x14ac:dyDescent="0.25">
      <c r="A90" s="4" t="s">
        <v>1962</v>
      </c>
      <c r="B90" s="9" t="s">
        <v>316</v>
      </c>
      <c r="C90" s="9" t="s">
        <v>245</v>
      </c>
      <c r="D90" s="10" t="s">
        <v>316</v>
      </c>
      <c r="E90" s="9" t="s">
        <v>245</v>
      </c>
      <c r="F90" s="4" t="s">
        <v>316</v>
      </c>
      <c r="G90" s="4" t="s">
        <v>321</v>
      </c>
      <c r="H90" s="4" t="s">
        <v>245</v>
      </c>
      <c r="I90" s="10" t="s">
        <v>245</v>
      </c>
      <c r="J90" s="9" t="s">
        <v>245</v>
      </c>
      <c r="K90" s="4" t="s">
        <v>316</v>
      </c>
      <c r="L90" s="4" t="s">
        <v>321</v>
      </c>
      <c r="M90" s="4" t="s">
        <v>245</v>
      </c>
      <c r="N90" s="4" t="s">
        <v>245</v>
      </c>
      <c r="O90" s="4" t="s">
        <v>245</v>
      </c>
      <c r="P90" s="4" t="s">
        <v>245</v>
      </c>
      <c r="Q90" s="4" t="s">
        <v>245</v>
      </c>
      <c r="R90" s="10" t="s">
        <v>245</v>
      </c>
      <c r="S90" s="9" t="s">
        <v>321</v>
      </c>
      <c r="T90" s="4" t="s">
        <v>316</v>
      </c>
      <c r="U90" s="10" t="s">
        <v>245</v>
      </c>
    </row>
    <row r="91" spans="1:21" x14ac:dyDescent="0.25">
      <c r="A91" s="4" t="s">
        <v>1962</v>
      </c>
      <c r="B91" s="9" t="s">
        <v>250</v>
      </c>
      <c r="C91" s="9" t="s">
        <v>250</v>
      </c>
      <c r="D91" s="10" t="s">
        <v>250</v>
      </c>
      <c r="E91" s="9" t="s">
        <v>250</v>
      </c>
      <c r="F91" s="4" t="s">
        <v>250</v>
      </c>
      <c r="G91" s="4" t="s">
        <v>250</v>
      </c>
      <c r="H91" s="4" t="s">
        <v>250</v>
      </c>
      <c r="I91" s="10" t="s">
        <v>250</v>
      </c>
      <c r="J91" s="9" t="s">
        <v>250</v>
      </c>
      <c r="K91" s="4" t="s">
        <v>250</v>
      </c>
      <c r="L91" s="4" t="s">
        <v>250</v>
      </c>
      <c r="M91" s="4" t="s">
        <v>250</v>
      </c>
      <c r="N91" s="4" t="s">
        <v>250</v>
      </c>
      <c r="O91" s="4" t="s">
        <v>250</v>
      </c>
      <c r="P91" s="4" t="s">
        <v>250</v>
      </c>
      <c r="Q91" s="4" t="s">
        <v>250</v>
      </c>
      <c r="R91" s="10" t="s">
        <v>250</v>
      </c>
      <c r="S91" s="9" t="s">
        <v>250</v>
      </c>
      <c r="T91" s="4" t="s">
        <v>250</v>
      </c>
      <c r="U91" s="10" t="s">
        <v>250</v>
      </c>
    </row>
    <row r="92" spans="1:21" x14ac:dyDescent="0.25">
      <c r="A92" s="4" t="s">
        <v>1963</v>
      </c>
      <c r="B92" s="9" t="s">
        <v>309</v>
      </c>
      <c r="C92" s="9" t="s">
        <v>308</v>
      </c>
      <c r="D92" s="10" t="s">
        <v>309</v>
      </c>
      <c r="E92" s="9" t="s">
        <v>310</v>
      </c>
      <c r="F92" s="4" t="s">
        <v>308</v>
      </c>
      <c r="G92" s="4" t="s">
        <v>473</v>
      </c>
      <c r="H92" s="4" t="s">
        <v>289</v>
      </c>
      <c r="I92" s="10" t="s">
        <v>237</v>
      </c>
      <c r="J92" s="9" t="s">
        <v>310</v>
      </c>
      <c r="K92" s="4" t="s">
        <v>308</v>
      </c>
      <c r="L92" s="4" t="s">
        <v>473</v>
      </c>
      <c r="M92" s="4" t="s">
        <v>237</v>
      </c>
      <c r="N92" s="4" t="s">
        <v>237</v>
      </c>
      <c r="O92" s="4" t="s">
        <v>237</v>
      </c>
      <c r="P92" s="4" t="s">
        <v>359</v>
      </c>
      <c r="Q92" s="4" t="s">
        <v>237</v>
      </c>
      <c r="R92" s="10" t="s">
        <v>355</v>
      </c>
      <c r="S92" s="9" t="s">
        <v>414</v>
      </c>
      <c r="T92" s="4" t="s">
        <v>308</v>
      </c>
      <c r="U92" s="10" t="s">
        <v>237</v>
      </c>
    </row>
    <row r="93" spans="1:21" x14ac:dyDescent="0.25">
      <c r="A93" s="4" t="s">
        <v>1963</v>
      </c>
      <c r="B93" s="9" t="s">
        <v>272</v>
      </c>
      <c r="C93" s="9" t="s">
        <v>227</v>
      </c>
      <c r="D93" s="10" t="s">
        <v>224</v>
      </c>
      <c r="E93" s="9" t="s">
        <v>210</v>
      </c>
      <c r="F93" s="4" t="s">
        <v>246</v>
      </c>
      <c r="G93" s="4" t="s">
        <v>270</v>
      </c>
      <c r="H93" s="4" t="s">
        <v>207</v>
      </c>
      <c r="I93" s="10" t="s">
        <v>245</v>
      </c>
      <c r="J93" s="9" t="s">
        <v>210</v>
      </c>
      <c r="K93" s="4" t="s">
        <v>246</v>
      </c>
      <c r="L93" s="4" t="s">
        <v>270</v>
      </c>
      <c r="M93" s="4" t="s">
        <v>245</v>
      </c>
      <c r="N93" s="4" t="s">
        <v>245</v>
      </c>
      <c r="O93" s="4" t="s">
        <v>245</v>
      </c>
      <c r="P93" s="4" t="s">
        <v>315</v>
      </c>
      <c r="Q93" s="4" t="s">
        <v>245</v>
      </c>
      <c r="R93" s="10" t="s">
        <v>300</v>
      </c>
      <c r="S93" s="9" t="s">
        <v>273</v>
      </c>
      <c r="T93" s="4" t="s">
        <v>223</v>
      </c>
      <c r="U93" s="10" t="s">
        <v>245</v>
      </c>
    </row>
    <row r="94" spans="1:21" x14ac:dyDescent="0.25">
      <c r="A94" s="4" t="s">
        <v>1963</v>
      </c>
      <c r="B94" s="9" t="s">
        <v>250</v>
      </c>
      <c r="C94" s="9" t="s">
        <v>250</v>
      </c>
      <c r="D94" s="10" t="s">
        <v>250</v>
      </c>
      <c r="E94" s="9" t="s">
        <v>250</v>
      </c>
      <c r="F94" s="4" t="s">
        <v>250</v>
      </c>
      <c r="G94" s="4" t="s">
        <v>250</v>
      </c>
      <c r="H94" s="4" t="s">
        <v>250</v>
      </c>
      <c r="I94" s="10" t="s">
        <v>250</v>
      </c>
      <c r="J94" s="9" t="s">
        <v>250</v>
      </c>
      <c r="K94" s="4" t="s">
        <v>250</v>
      </c>
      <c r="L94" s="4" t="s">
        <v>250</v>
      </c>
      <c r="M94" s="4" t="s">
        <v>250</v>
      </c>
      <c r="N94" s="4" t="s">
        <v>250</v>
      </c>
      <c r="O94" s="4" t="s">
        <v>250</v>
      </c>
      <c r="P94" s="4" t="s">
        <v>250</v>
      </c>
      <c r="Q94" s="4" t="s">
        <v>250</v>
      </c>
      <c r="R94" s="10" t="s">
        <v>250</v>
      </c>
      <c r="S94" s="9" t="s">
        <v>175</v>
      </c>
      <c r="T94" s="4" t="s">
        <v>174</v>
      </c>
      <c r="U94" s="10" t="s">
        <v>250</v>
      </c>
    </row>
    <row r="95" spans="1:21" x14ac:dyDescent="0.25">
      <c r="A95" s="4" t="s">
        <v>319</v>
      </c>
      <c r="B95" s="9" t="s">
        <v>237</v>
      </c>
      <c r="C95" s="9" t="s">
        <v>237</v>
      </c>
      <c r="D95" s="10" t="s">
        <v>237</v>
      </c>
      <c r="E95" s="9" t="s">
        <v>237</v>
      </c>
      <c r="F95" s="4" t="s">
        <v>237</v>
      </c>
      <c r="G95" s="4" t="s">
        <v>237</v>
      </c>
      <c r="H95" s="4" t="s">
        <v>237</v>
      </c>
      <c r="I95" s="10" t="s">
        <v>237</v>
      </c>
      <c r="J95" s="9" t="s">
        <v>237</v>
      </c>
      <c r="K95" s="4" t="s">
        <v>237</v>
      </c>
      <c r="L95" s="4" t="s">
        <v>237</v>
      </c>
      <c r="M95" s="4" t="s">
        <v>237</v>
      </c>
      <c r="N95" s="4" t="s">
        <v>237</v>
      </c>
      <c r="O95" s="4" t="s">
        <v>237</v>
      </c>
      <c r="P95" s="4" t="s">
        <v>237</v>
      </c>
      <c r="Q95" s="4" t="s">
        <v>237</v>
      </c>
      <c r="R95" s="10" t="s">
        <v>237</v>
      </c>
      <c r="S95" s="9" t="s">
        <v>237</v>
      </c>
      <c r="T95" s="4" t="s">
        <v>237</v>
      </c>
      <c r="U95" s="10" t="s">
        <v>237</v>
      </c>
    </row>
    <row r="96" spans="1:21" x14ac:dyDescent="0.25">
      <c r="A96" s="4" t="s">
        <v>319</v>
      </c>
      <c r="B96" s="9" t="s">
        <v>245</v>
      </c>
      <c r="C96" s="9" t="s">
        <v>245</v>
      </c>
      <c r="D96" s="10" t="s">
        <v>245</v>
      </c>
      <c r="E96" s="9" t="s">
        <v>245</v>
      </c>
      <c r="F96" s="4" t="s">
        <v>245</v>
      </c>
      <c r="G96" s="4" t="s">
        <v>245</v>
      </c>
      <c r="H96" s="4" t="s">
        <v>245</v>
      </c>
      <c r="I96" s="10" t="s">
        <v>245</v>
      </c>
      <c r="J96" s="9" t="s">
        <v>245</v>
      </c>
      <c r="K96" s="4" t="s">
        <v>245</v>
      </c>
      <c r="L96" s="4" t="s">
        <v>245</v>
      </c>
      <c r="M96" s="4" t="s">
        <v>245</v>
      </c>
      <c r="N96" s="4" t="s">
        <v>245</v>
      </c>
      <c r="O96" s="4" t="s">
        <v>245</v>
      </c>
      <c r="P96" s="4" t="s">
        <v>245</v>
      </c>
      <c r="Q96" s="4" t="s">
        <v>245</v>
      </c>
      <c r="R96" s="10" t="s">
        <v>245</v>
      </c>
      <c r="S96" s="9" t="s">
        <v>245</v>
      </c>
      <c r="T96" s="4" t="s">
        <v>245</v>
      </c>
      <c r="U96" s="10" t="s">
        <v>245</v>
      </c>
    </row>
    <row r="97" spans="1:21" x14ac:dyDescent="0.25">
      <c r="A97" s="4" t="s">
        <v>319</v>
      </c>
      <c r="B97" s="9" t="s">
        <v>250</v>
      </c>
      <c r="C97" s="9" t="s">
        <v>250</v>
      </c>
      <c r="D97" s="10" t="s">
        <v>250</v>
      </c>
      <c r="E97" s="9" t="s">
        <v>250</v>
      </c>
      <c r="F97" s="4" t="s">
        <v>250</v>
      </c>
      <c r="G97" s="4" t="s">
        <v>250</v>
      </c>
      <c r="H97" s="4" t="s">
        <v>250</v>
      </c>
      <c r="I97" s="10" t="s">
        <v>250</v>
      </c>
      <c r="J97" s="9" t="s">
        <v>250</v>
      </c>
      <c r="K97" s="4" t="s">
        <v>250</v>
      </c>
      <c r="L97" s="4" t="s">
        <v>250</v>
      </c>
      <c r="M97" s="4" t="s">
        <v>250</v>
      </c>
      <c r="N97" s="4" t="s">
        <v>250</v>
      </c>
      <c r="O97" s="4" t="s">
        <v>250</v>
      </c>
      <c r="P97" s="4" t="s">
        <v>250</v>
      </c>
      <c r="Q97" s="4" t="s">
        <v>250</v>
      </c>
      <c r="R97" s="10" t="s">
        <v>250</v>
      </c>
      <c r="S97" s="9" t="s">
        <v>250</v>
      </c>
      <c r="T97" s="4" t="s">
        <v>250</v>
      </c>
      <c r="U97" s="10" t="s">
        <v>250</v>
      </c>
    </row>
    <row r="98" spans="1:21" x14ac:dyDescent="0.25">
      <c r="A98" s="4" t="s">
        <v>320</v>
      </c>
      <c r="B98" s="9" t="s">
        <v>237</v>
      </c>
      <c r="C98" s="9" t="s">
        <v>237</v>
      </c>
      <c r="D98" s="10" t="s">
        <v>237</v>
      </c>
      <c r="E98" s="9" t="s">
        <v>237</v>
      </c>
      <c r="F98" s="4" t="s">
        <v>237</v>
      </c>
      <c r="G98" s="4" t="s">
        <v>237</v>
      </c>
      <c r="H98" s="4" t="s">
        <v>237</v>
      </c>
      <c r="I98" s="10" t="s">
        <v>237</v>
      </c>
      <c r="J98" s="9" t="s">
        <v>237</v>
      </c>
      <c r="K98" s="4" t="s">
        <v>237</v>
      </c>
      <c r="L98" s="4" t="s">
        <v>237</v>
      </c>
      <c r="M98" s="4" t="s">
        <v>237</v>
      </c>
      <c r="N98" s="4" t="s">
        <v>237</v>
      </c>
      <c r="O98" s="4" t="s">
        <v>237</v>
      </c>
      <c r="P98" s="4" t="s">
        <v>237</v>
      </c>
      <c r="Q98" s="4" t="s">
        <v>237</v>
      </c>
      <c r="R98" s="10" t="s">
        <v>237</v>
      </c>
      <c r="S98" s="9" t="s">
        <v>237</v>
      </c>
      <c r="T98" s="4" t="s">
        <v>237</v>
      </c>
      <c r="U98" s="10" t="s">
        <v>237</v>
      </c>
    </row>
    <row r="99" spans="1:21" x14ac:dyDescent="0.25">
      <c r="A99" s="4" t="s">
        <v>320</v>
      </c>
      <c r="B99" s="9" t="s">
        <v>245</v>
      </c>
      <c r="C99" s="9" t="s">
        <v>245</v>
      </c>
      <c r="D99" s="10" t="s">
        <v>245</v>
      </c>
      <c r="E99" s="9" t="s">
        <v>245</v>
      </c>
      <c r="F99" s="4" t="s">
        <v>245</v>
      </c>
      <c r="G99" s="4" t="s">
        <v>245</v>
      </c>
      <c r="H99" s="4" t="s">
        <v>245</v>
      </c>
      <c r="I99" s="10" t="s">
        <v>245</v>
      </c>
      <c r="J99" s="9" t="s">
        <v>245</v>
      </c>
      <c r="K99" s="4" t="s">
        <v>245</v>
      </c>
      <c r="L99" s="4" t="s">
        <v>245</v>
      </c>
      <c r="M99" s="4" t="s">
        <v>245</v>
      </c>
      <c r="N99" s="4" t="s">
        <v>245</v>
      </c>
      <c r="O99" s="4" t="s">
        <v>245</v>
      </c>
      <c r="P99" s="4" t="s">
        <v>245</v>
      </c>
      <c r="Q99" s="4" t="s">
        <v>245</v>
      </c>
      <c r="R99" s="10" t="s">
        <v>245</v>
      </c>
      <c r="S99" s="9" t="s">
        <v>245</v>
      </c>
      <c r="T99" s="4" t="s">
        <v>245</v>
      </c>
      <c r="U99" s="10" t="s">
        <v>245</v>
      </c>
    </row>
    <row r="100" spans="1:21" x14ac:dyDescent="0.25">
      <c r="A100" s="4" t="s">
        <v>320</v>
      </c>
      <c r="B100" s="9" t="s">
        <v>250</v>
      </c>
      <c r="C100" s="9" t="s">
        <v>250</v>
      </c>
      <c r="D100" s="10" t="s">
        <v>250</v>
      </c>
      <c r="E100" s="9" t="s">
        <v>250</v>
      </c>
      <c r="F100" s="4" t="s">
        <v>250</v>
      </c>
      <c r="G100" s="4" t="s">
        <v>250</v>
      </c>
      <c r="H100" s="4" t="s">
        <v>250</v>
      </c>
      <c r="I100" s="10" t="s">
        <v>250</v>
      </c>
      <c r="J100" s="9" t="s">
        <v>250</v>
      </c>
      <c r="K100" s="4" t="s">
        <v>250</v>
      </c>
      <c r="L100" s="4" t="s">
        <v>250</v>
      </c>
      <c r="M100" s="4" t="s">
        <v>250</v>
      </c>
      <c r="N100" s="4" t="s">
        <v>250</v>
      </c>
      <c r="O100" s="4" t="s">
        <v>250</v>
      </c>
      <c r="P100" s="4" t="s">
        <v>250</v>
      </c>
      <c r="Q100" s="4" t="s">
        <v>250</v>
      </c>
      <c r="R100" s="10" t="s">
        <v>250</v>
      </c>
      <c r="S100" s="9" t="s">
        <v>250</v>
      </c>
      <c r="T100" s="4" t="s">
        <v>250</v>
      </c>
      <c r="U100" s="10" t="s">
        <v>250</v>
      </c>
    </row>
    <row r="101" spans="1:21" x14ac:dyDescent="0.25">
      <c r="A101" s="4" t="s">
        <v>322</v>
      </c>
      <c r="B101" s="9" t="s">
        <v>237</v>
      </c>
      <c r="C101" s="9" t="s">
        <v>237</v>
      </c>
      <c r="D101" s="10" t="s">
        <v>237</v>
      </c>
      <c r="E101" s="9" t="s">
        <v>237</v>
      </c>
      <c r="F101" s="4" t="s">
        <v>237</v>
      </c>
      <c r="G101" s="4" t="s">
        <v>237</v>
      </c>
      <c r="H101" s="4" t="s">
        <v>237</v>
      </c>
      <c r="I101" s="10" t="s">
        <v>237</v>
      </c>
      <c r="J101" s="9" t="s">
        <v>237</v>
      </c>
      <c r="K101" s="4" t="s">
        <v>237</v>
      </c>
      <c r="L101" s="4" t="s">
        <v>237</v>
      </c>
      <c r="M101" s="4" t="s">
        <v>237</v>
      </c>
      <c r="N101" s="4" t="s">
        <v>237</v>
      </c>
      <c r="O101" s="4" t="s">
        <v>237</v>
      </c>
      <c r="P101" s="4" t="s">
        <v>237</v>
      </c>
      <c r="Q101" s="4" t="s">
        <v>237</v>
      </c>
      <c r="R101" s="10" t="s">
        <v>237</v>
      </c>
      <c r="S101" s="9" t="s">
        <v>237</v>
      </c>
      <c r="T101" s="4" t="s">
        <v>237</v>
      </c>
      <c r="U101" s="10" t="s">
        <v>237</v>
      </c>
    </row>
    <row r="102" spans="1:21" x14ac:dyDescent="0.25">
      <c r="A102" s="4" t="s">
        <v>322</v>
      </c>
      <c r="B102" s="9" t="s">
        <v>245</v>
      </c>
      <c r="C102" s="9" t="s">
        <v>245</v>
      </c>
      <c r="D102" s="10" t="s">
        <v>245</v>
      </c>
      <c r="E102" s="9" t="s">
        <v>245</v>
      </c>
      <c r="F102" s="4" t="s">
        <v>245</v>
      </c>
      <c r="G102" s="4" t="s">
        <v>245</v>
      </c>
      <c r="H102" s="4" t="s">
        <v>245</v>
      </c>
      <c r="I102" s="10" t="s">
        <v>245</v>
      </c>
      <c r="J102" s="9" t="s">
        <v>245</v>
      </c>
      <c r="K102" s="4" t="s">
        <v>245</v>
      </c>
      <c r="L102" s="4" t="s">
        <v>245</v>
      </c>
      <c r="M102" s="4" t="s">
        <v>245</v>
      </c>
      <c r="N102" s="4" t="s">
        <v>245</v>
      </c>
      <c r="O102" s="4" t="s">
        <v>245</v>
      </c>
      <c r="P102" s="4" t="s">
        <v>245</v>
      </c>
      <c r="Q102" s="4" t="s">
        <v>245</v>
      </c>
      <c r="R102" s="10" t="s">
        <v>245</v>
      </c>
      <c r="S102" s="9" t="s">
        <v>245</v>
      </c>
      <c r="T102" s="4" t="s">
        <v>245</v>
      </c>
      <c r="U102" s="10" t="s">
        <v>245</v>
      </c>
    </row>
    <row r="103" spans="1:21" x14ac:dyDescent="0.25">
      <c r="A103" s="4" t="s">
        <v>322</v>
      </c>
      <c r="B103" s="9" t="s">
        <v>250</v>
      </c>
      <c r="C103" s="9" t="s">
        <v>250</v>
      </c>
      <c r="D103" s="10" t="s">
        <v>250</v>
      </c>
      <c r="E103" s="9" t="s">
        <v>250</v>
      </c>
      <c r="F103" s="4" t="s">
        <v>250</v>
      </c>
      <c r="G103" s="4" t="s">
        <v>250</v>
      </c>
      <c r="H103" s="4" t="s">
        <v>250</v>
      </c>
      <c r="I103" s="10" t="s">
        <v>250</v>
      </c>
      <c r="J103" s="9" t="s">
        <v>250</v>
      </c>
      <c r="K103" s="4" t="s">
        <v>250</v>
      </c>
      <c r="L103" s="4" t="s">
        <v>250</v>
      </c>
      <c r="M103" s="4" t="s">
        <v>250</v>
      </c>
      <c r="N103" s="4" t="s">
        <v>250</v>
      </c>
      <c r="O103" s="4" t="s">
        <v>250</v>
      </c>
      <c r="P103" s="4" t="s">
        <v>250</v>
      </c>
      <c r="Q103" s="4" t="s">
        <v>250</v>
      </c>
      <c r="R103" s="10" t="s">
        <v>250</v>
      </c>
      <c r="S103" s="9" t="s">
        <v>250</v>
      </c>
      <c r="T103" s="4" t="s">
        <v>250</v>
      </c>
      <c r="U103" s="10" t="s">
        <v>250</v>
      </c>
    </row>
    <row r="104" spans="1:2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8" priority="13">
      <formula>$B$18&gt;0</formula>
    </cfRule>
  </conditionalFormatting>
  <conditionalFormatting sqref="A22:U22">
    <cfRule type="expression" dxfId="167" priority="12">
      <formula>A22&lt;&gt;""</formula>
    </cfRule>
  </conditionalFormatting>
  <conditionalFormatting sqref="A25:U25">
    <cfRule type="expression" dxfId="166" priority="11">
      <formula>A25&lt;&gt;""</formula>
    </cfRule>
  </conditionalFormatting>
  <conditionalFormatting sqref="A28:U28">
    <cfRule type="expression" dxfId="165" priority="10">
      <formula>A28&lt;&gt;""</formula>
    </cfRule>
  </conditionalFormatting>
  <conditionalFormatting sqref="A31:U31">
    <cfRule type="expression" dxfId="164" priority="9">
      <formula>A31&lt;&gt;""</formula>
    </cfRule>
  </conditionalFormatting>
  <conditionalFormatting sqref="A34:U34">
    <cfRule type="expression" dxfId="163" priority="8">
      <formula>A34&lt;&gt;""</formula>
    </cfRule>
  </conditionalFormatting>
  <conditionalFormatting sqref="A37:U37">
    <cfRule type="expression" dxfId="162" priority="7">
      <formula>A37&lt;&gt;""</formula>
    </cfRule>
  </conditionalFormatting>
  <conditionalFormatting sqref="A40:U40">
    <cfRule type="expression" dxfId="161" priority="6">
      <formula>A40&lt;&gt;""</formula>
    </cfRule>
  </conditionalFormatting>
  <conditionalFormatting sqref="A43:U43">
    <cfRule type="expression" dxfId="160" priority="5">
      <formula>A43&lt;&gt;""</formula>
    </cfRule>
  </conditionalFormatting>
  <conditionalFormatting sqref="A46:U46">
    <cfRule type="expression" dxfId="159" priority="4">
      <formula>A46&lt;&gt;""</formula>
    </cfRule>
  </conditionalFormatting>
  <conditionalFormatting sqref="A49:U49">
    <cfRule type="expression" dxfId="158" priority="3">
      <formula>A49&lt;&gt;""</formula>
    </cfRule>
  </conditionalFormatting>
  <conditionalFormatting sqref="A52:U52">
    <cfRule type="expression" dxfId="157" priority="2">
      <formula>A52&lt;&gt;""</formula>
    </cfRule>
  </conditionalFormatting>
  <conditionalFormatting sqref="A55:U55">
    <cfRule type="expression" dxfId="1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1964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1965</v>
      </c>
      <c r="B20" s="9" t="s">
        <v>477</v>
      </c>
      <c r="C20" s="9" t="s">
        <v>430</v>
      </c>
      <c r="D20" s="10" t="s">
        <v>253</v>
      </c>
      <c r="E20" s="9" t="s">
        <v>476</v>
      </c>
      <c r="F20" s="4" t="s">
        <v>359</v>
      </c>
      <c r="G20" s="4" t="s">
        <v>254</v>
      </c>
      <c r="H20" s="4" t="s">
        <v>430</v>
      </c>
      <c r="I20" s="10" t="s">
        <v>254</v>
      </c>
      <c r="J20" s="9" t="s">
        <v>476</v>
      </c>
      <c r="K20" s="4" t="s">
        <v>359</v>
      </c>
      <c r="L20" s="4" t="s">
        <v>254</v>
      </c>
      <c r="M20" s="4" t="s">
        <v>476</v>
      </c>
      <c r="N20" s="4" t="s">
        <v>357</v>
      </c>
      <c r="O20" s="4" t="s">
        <v>440</v>
      </c>
      <c r="P20" s="4" t="s">
        <v>357</v>
      </c>
      <c r="Q20" s="4" t="s">
        <v>259</v>
      </c>
      <c r="R20" s="10" t="s">
        <v>282</v>
      </c>
      <c r="S20" s="9" t="s">
        <v>236</v>
      </c>
      <c r="T20" s="4" t="s">
        <v>357</v>
      </c>
      <c r="U20" s="10" t="s">
        <v>475</v>
      </c>
    </row>
    <row r="21" spans="1:21" x14ac:dyDescent="0.25">
      <c r="A21" s="4"/>
      <c r="B21" s="9" t="s">
        <v>1966</v>
      </c>
      <c r="C21" s="9" t="s">
        <v>1078</v>
      </c>
      <c r="D21" s="10" t="s">
        <v>1967</v>
      </c>
      <c r="E21" s="9" t="s">
        <v>1968</v>
      </c>
      <c r="F21" s="4" t="s">
        <v>212</v>
      </c>
      <c r="G21" s="4" t="s">
        <v>432</v>
      </c>
      <c r="H21" s="4" t="s">
        <v>556</v>
      </c>
      <c r="I21" s="10" t="s">
        <v>452</v>
      </c>
      <c r="J21" s="9" t="s">
        <v>1968</v>
      </c>
      <c r="K21" s="4" t="s">
        <v>212</v>
      </c>
      <c r="L21" s="4" t="s">
        <v>432</v>
      </c>
      <c r="M21" s="4" t="s">
        <v>210</v>
      </c>
      <c r="N21" s="4" t="s">
        <v>210</v>
      </c>
      <c r="O21" s="4" t="s">
        <v>348</v>
      </c>
      <c r="P21" s="4" t="s">
        <v>301</v>
      </c>
      <c r="Q21" s="4" t="s">
        <v>244</v>
      </c>
      <c r="R21" s="10" t="s">
        <v>379</v>
      </c>
      <c r="S21" s="9" t="s">
        <v>301</v>
      </c>
      <c r="T21" s="4" t="s">
        <v>963</v>
      </c>
      <c r="U21" s="10" t="s">
        <v>1211</v>
      </c>
    </row>
    <row r="22" spans="1:21" x14ac:dyDescent="0.25">
      <c r="A22" s="4"/>
      <c r="B22" s="9" t="s">
        <v>1969</v>
      </c>
      <c r="C22" s="9" t="s">
        <v>250</v>
      </c>
      <c r="D22" s="10" t="s">
        <v>250</v>
      </c>
      <c r="E22" s="9" t="s">
        <v>561</v>
      </c>
      <c r="F22" s="4" t="s">
        <v>578</v>
      </c>
      <c r="G22" s="4" t="s">
        <v>422</v>
      </c>
      <c r="H22" s="4" t="s">
        <v>161</v>
      </c>
      <c r="I22" s="10" t="s">
        <v>250</v>
      </c>
      <c r="J22" s="9" t="s">
        <v>564</v>
      </c>
      <c r="K22" s="4" t="s">
        <v>1071</v>
      </c>
      <c r="L22" s="4" t="s">
        <v>460</v>
      </c>
      <c r="M22" s="4" t="s">
        <v>250</v>
      </c>
      <c r="N22" s="4" t="s">
        <v>250</v>
      </c>
      <c r="O22" s="4" t="s">
        <v>166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1970</v>
      </c>
      <c r="B23" s="9" t="s">
        <v>307</v>
      </c>
      <c r="C23" s="9" t="s">
        <v>308</v>
      </c>
      <c r="D23" s="10" t="s">
        <v>239</v>
      </c>
      <c r="E23" s="9" t="s">
        <v>233</v>
      </c>
      <c r="F23" s="4" t="s">
        <v>307</v>
      </c>
      <c r="G23" s="4" t="s">
        <v>308</v>
      </c>
      <c r="H23" s="4" t="s">
        <v>309</v>
      </c>
      <c r="I23" s="10" t="s">
        <v>310</v>
      </c>
      <c r="J23" s="9" t="s">
        <v>233</v>
      </c>
      <c r="K23" s="4" t="s">
        <v>307</v>
      </c>
      <c r="L23" s="4" t="s">
        <v>308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307</v>
      </c>
      <c r="S23" s="9" t="s">
        <v>237</v>
      </c>
      <c r="T23" s="4" t="s">
        <v>308</v>
      </c>
      <c r="U23" s="10" t="s">
        <v>384</v>
      </c>
    </row>
    <row r="24" spans="1:21" x14ac:dyDescent="0.25">
      <c r="A24" s="4"/>
      <c r="B24" s="9" t="s">
        <v>1305</v>
      </c>
      <c r="C24" s="9" t="s">
        <v>208</v>
      </c>
      <c r="D24" s="10" t="s">
        <v>903</v>
      </c>
      <c r="E24" s="9" t="s">
        <v>922</v>
      </c>
      <c r="F24" s="4" t="s">
        <v>223</v>
      </c>
      <c r="G24" s="4" t="s">
        <v>227</v>
      </c>
      <c r="H24" s="4" t="s">
        <v>247</v>
      </c>
      <c r="I24" s="10" t="s">
        <v>316</v>
      </c>
      <c r="J24" s="9" t="s">
        <v>922</v>
      </c>
      <c r="K24" s="4" t="s">
        <v>223</v>
      </c>
      <c r="L24" s="4" t="s">
        <v>227</v>
      </c>
      <c r="M24" s="4" t="s">
        <v>245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247</v>
      </c>
      <c r="S24" s="9" t="s">
        <v>245</v>
      </c>
      <c r="T24" s="4" t="s">
        <v>272</v>
      </c>
      <c r="U24" s="10" t="s">
        <v>317</v>
      </c>
    </row>
    <row r="25" spans="1:21" x14ac:dyDescent="0.25">
      <c r="A25" s="4"/>
      <c r="B25" s="9" t="s">
        <v>176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1971</v>
      </c>
      <c r="B26" s="9" t="s">
        <v>325</v>
      </c>
      <c r="C26" s="9" t="s">
        <v>239</v>
      </c>
      <c r="D26" s="10" t="s">
        <v>326</v>
      </c>
      <c r="E26" s="9" t="s">
        <v>235</v>
      </c>
      <c r="F26" s="4" t="s">
        <v>327</v>
      </c>
      <c r="G26" s="4" t="s">
        <v>233</v>
      </c>
      <c r="H26" s="4" t="s">
        <v>309</v>
      </c>
      <c r="I26" s="10" t="s">
        <v>384</v>
      </c>
      <c r="J26" s="9" t="s">
        <v>235</v>
      </c>
      <c r="K26" s="4" t="s">
        <v>327</v>
      </c>
      <c r="L26" s="4" t="s">
        <v>233</v>
      </c>
      <c r="M26" s="4" t="s">
        <v>326</v>
      </c>
      <c r="N26" s="4" t="s">
        <v>234</v>
      </c>
      <c r="O26" s="4" t="s">
        <v>233</v>
      </c>
      <c r="P26" s="4" t="s">
        <v>237</v>
      </c>
      <c r="Q26" s="4" t="s">
        <v>237</v>
      </c>
      <c r="R26" s="10" t="s">
        <v>326</v>
      </c>
      <c r="S26" s="9" t="s">
        <v>310</v>
      </c>
      <c r="T26" s="4" t="s">
        <v>325</v>
      </c>
      <c r="U26" s="10" t="s">
        <v>327</v>
      </c>
    </row>
    <row r="27" spans="1:21" x14ac:dyDescent="0.25">
      <c r="A27" s="4"/>
      <c r="B27" s="9" t="s">
        <v>1211</v>
      </c>
      <c r="C27" s="9" t="s">
        <v>903</v>
      </c>
      <c r="D27" s="10" t="s">
        <v>332</v>
      </c>
      <c r="E27" s="9" t="s">
        <v>1199</v>
      </c>
      <c r="F27" s="4" t="s">
        <v>397</v>
      </c>
      <c r="G27" s="4" t="s">
        <v>299</v>
      </c>
      <c r="H27" s="4" t="s">
        <v>247</v>
      </c>
      <c r="I27" s="10" t="s">
        <v>223</v>
      </c>
      <c r="J27" s="9" t="s">
        <v>1199</v>
      </c>
      <c r="K27" s="4" t="s">
        <v>397</v>
      </c>
      <c r="L27" s="4" t="s">
        <v>299</v>
      </c>
      <c r="M27" s="4" t="s">
        <v>246</v>
      </c>
      <c r="N27" s="4" t="s">
        <v>316</v>
      </c>
      <c r="O27" s="4" t="s">
        <v>315</v>
      </c>
      <c r="P27" s="4" t="s">
        <v>245</v>
      </c>
      <c r="Q27" s="4" t="s">
        <v>245</v>
      </c>
      <c r="R27" s="10" t="s">
        <v>271</v>
      </c>
      <c r="S27" s="9" t="s">
        <v>316</v>
      </c>
      <c r="T27" s="4" t="s">
        <v>395</v>
      </c>
      <c r="U27" s="10" t="s">
        <v>242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176</v>
      </c>
      <c r="T28" s="4" t="s">
        <v>250</v>
      </c>
      <c r="U28" s="10" t="s">
        <v>174</v>
      </c>
    </row>
    <row r="29" spans="1:21" x14ac:dyDescent="0.25">
      <c r="A29" s="4" t="s">
        <v>1972</v>
      </c>
      <c r="B29" s="9" t="s">
        <v>308</v>
      </c>
      <c r="C29" s="9" t="s">
        <v>308</v>
      </c>
      <c r="D29" s="10" t="s">
        <v>308</v>
      </c>
      <c r="E29" s="9" t="s">
        <v>310</v>
      </c>
      <c r="F29" s="4" t="s">
        <v>473</v>
      </c>
      <c r="G29" s="4" t="s">
        <v>473</v>
      </c>
      <c r="H29" s="4" t="s">
        <v>237</v>
      </c>
      <c r="I29" s="10" t="s">
        <v>237</v>
      </c>
      <c r="J29" s="9" t="s">
        <v>310</v>
      </c>
      <c r="K29" s="4" t="s">
        <v>473</v>
      </c>
      <c r="L29" s="4" t="s">
        <v>473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237</v>
      </c>
      <c r="T29" s="4" t="s">
        <v>308</v>
      </c>
      <c r="U29" s="10" t="s">
        <v>310</v>
      </c>
    </row>
    <row r="30" spans="1:21" x14ac:dyDescent="0.25">
      <c r="A30" s="4"/>
      <c r="B30" s="9" t="s">
        <v>538</v>
      </c>
      <c r="C30" s="9" t="s">
        <v>366</v>
      </c>
      <c r="D30" s="10" t="s">
        <v>226</v>
      </c>
      <c r="E30" s="9" t="s">
        <v>208</v>
      </c>
      <c r="F30" s="4" t="s">
        <v>207</v>
      </c>
      <c r="G30" s="4" t="s">
        <v>301</v>
      </c>
      <c r="H30" s="4" t="s">
        <v>316</v>
      </c>
      <c r="I30" s="10" t="s">
        <v>245</v>
      </c>
      <c r="J30" s="9" t="s">
        <v>208</v>
      </c>
      <c r="K30" s="4" t="s">
        <v>207</v>
      </c>
      <c r="L30" s="4" t="s">
        <v>301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245</v>
      </c>
      <c r="T30" s="4" t="s">
        <v>225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1973</v>
      </c>
      <c r="B32" s="9" t="s">
        <v>414</v>
      </c>
      <c r="C32" s="9" t="s">
        <v>359</v>
      </c>
      <c r="D32" s="10" t="s">
        <v>384</v>
      </c>
      <c r="E32" s="9" t="s">
        <v>355</v>
      </c>
      <c r="F32" s="4" t="s">
        <v>283</v>
      </c>
      <c r="G32" s="4" t="s">
        <v>340</v>
      </c>
      <c r="H32" s="4" t="s">
        <v>261</v>
      </c>
      <c r="I32" s="10" t="s">
        <v>329</v>
      </c>
      <c r="J32" s="9" t="s">
        <v>355</v>
      </c>
      <c r="K32" s="4" t="s">
        <v>283</v>
      </c>
      <c r="L32" s="4" t="s">
        <v>340</v>
      </c>
      <c r="M32" s="4" t="s">
        <v>340</v>
      </c>
      <c r="N32" s="4" t="s">
        <v>286</v>
      </c>
      <c r="O32" s="4" t="s">
        <v>356</v>
      </c>
      <c r="P32" s="4" t="s">
        <v>283</v>
      </c>
      <c r="Q32" s="4" t="s">
        <v>340</v>
      </c>
      <c r="R32" s="10" t="s">
        <v>339</v>
      </c>
      <c r="S32" s="9" t="s">
        <v>439</v>
      </c>
      <c r="T32" s="4" t="s">
        <v>414</v>
      </c>
      <c r="U32" s="10" t="s">
        <v>236</v>
      </c>
    </row>
    <row r="33" spans="1:21" x14ac:dyDescent="0.25">
      <c r="A33" s="4"/>
      <c r="B33" s="9" t="s">
        <v>1974</v>
      </c>
      <c r="C33" s="9" t="s">
        <v>1188</v>
      </c>
      <c r="D33" s="10" t="s">
        <v>534</v>
      </c>
      <c r="E33" s="9" t="s">
        <v>1087</v>
      </c>
      <c r="F33" s="4" t="s">
        <v>744</v>
      </c>
      <c r="G33" s="4" t="s">
        <v>347</v>
      </c>
      <c r="H33" s="4" t="s">
        <v>591</v>
      </c>
      <c r="I33" s="10" t="s">
        <v>209</v>
      </c>
      <c r="J33" s="9" t="s">
        <v>1087</v>
      </c>
      <c r="K33" s="4" t="s">
        <v>744</v>
      </c>
      <c r="L33" s="4" t="s">
        <v>347</v>
      </c>
      <c r="M33" s="4" t="s">
        <v>247</v>
      </c>
      <c r="N33" s="4" t="s">
        <v>300</v>
      </c>
      <c r="O33" s="4" t="s">
        <v>209</v>
      </c>
      <c r="P33" s="4" t="s">
        <v>227</v>
      </c>
      <c r="Q33" s="4" t="s">
        <v>246</v>
      </c>
      <c r="R33" s="10" t="s">
        <v>594</v>
      </c>
      <c r="S33" s="9" t="s">
        <v>586</v>
      </c>
      <c r="T33" s="4" t="s">
        <v>1089</v>
      </c>
      <c r="U33" s="10" t="s">
        <v>349</v>
      </c>
    </row>
    <row r="34" spans="1:21" x14ac:dyDescent="0.25">
      <c r="A34" s="4"/>
      <c r="B34" s="9" t="s">
        <v>1975</v>
      </c>
      <c r="C34" s="9" t="s">
        <v>159</v>
      </c>
      <c r="D34" s="10" t="s">
        <v>158</v>
      </c>
      <c r="E34" s="9" t="s">
        <v>492</v>
      </c>
      <c r="F34" s="4" t="s">
        <v>966</v>
      </c>
      <c r="G34" s="4" t="s">
        <v>492</v>
      </c>
      <c r="H34" s="4" t="s">
        <v>966</v>
      </c>
      <c r="I34" s="10" t="s">
        <v>250</v>
      </c>
      <c r="J34" s="9" t="s">
        <v>166</v>
      </c>
      <c r="K34" s="4" t="s">
        <v>770</v>
      </c>
      <c r="L34" s="4" t="s">
        <v>166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413</v>
      </c>
      <c r="T34" s="4" t="s">
        <v>461</v>
      </c>
      <c r="U34" s="10" t="s">
        <v>462</v>
      </c>
    </row>
    <row r="35" spans="1:21" x14ac:dyDescent="0.25">
      <c r="A35" s="4" t="s">
        <v>1976</v>
      </c>
      <c r="B35" s="9" t="s">
        <v>239</v>
      </c>
      <c r="C35" s="9" t="s">
        <v>239</v>
      </c>
      <c r="D35" s="10" t="s">
        <v>239</v>
      </c>
      <c r="E35" s="9" t="s">
        <v>236</v>
      </c>
      <c r="F35" s="4" t="s">
        <v>233</v>
      </c>
      <c r="G35" s="4" t="s">
        <v>374</v>
      </c>
      <c r="H35" s="4" t="s">
        <v>309</v>
      </c>
      <c r="I35" s="10" t="s">
        <v>326</v>
      </c>
      <c r="J35" s="9" t="s">
        <v>236</v>
      </c>
      <c r="K35" s="4" t="s">
        <v>233</v>
      </c>
      <c r="L35" s="4" t="s">
        <v>374</v>
      </c>
      <c r="M35" s="4" t="s">
        <v>234</v>
      </c>
      <c r="N35" s="4" t="s">
        <v>237</v>
      </c>
      <c r="O35" s="4" t="s">
        <v>237</v>
      </c>
      <c r="P35" s="4" t="s">
        <v>239</v>
      </c>
      <c r="Q35" s="4" t="s">
        <v>355</v>
      </c>
      <c r="R35" s="10" t="s">
        <v>239</v>
      </c>
      <c r="S35" s="9" t="s">
        <v>341</v>
      </c>
      <c r="T35" s="4" t="s">
        <v>239</v>
      </c>
      <c r="U35" s="10" t="s">
        <v>308</v>
      </c>
    </row>
    <row r="36" spans="1:21" x14ac:dyDescent="0.25">
      <c r="A36" s="4"/>
      <c r="B36" s="9" t="s">
        <v>381</v>
      </c>
      <c r="C36" s="9" t="s">
        <v>313</v>
      </c>
      <c r="D36" s="10" t="s">
        <v>586</v>
      </c>
      <c r="E36" s="9" t="s">
        <v>211</v>
      </c>
      <c r="F36" s="4" t="s">
        <v>208</v>
      </c>
      <c r="G36" s="4" t="s">
        <v>688</v>
      </c>
      <c r="H36" s="4" t="s">
        <v>247</v>
      </c>
      <c r="I36" s="10" t="s">
        <v>227</v>
      </c>
      <c r="J36" s="9" t="s">
        <v>211</v>
      </c>
      <c r="K36" s="4" t="s">
        <v>208</v>
      </c>
      <c r="L36" s="4" t="s">
        <v>688</v>
      </c>
      <c r="M36" s="4" t="s">
        <v>316</v>
      </c>
      <c r="N36" s="4" t="s">
        <v>245</v>
      </c>
      <c r="O36" s="4" t="s">
        <v>245</v>
      </c>
      <c r="P36" s="4" t="s">
        <v>246</v>
      </c>
      <c r="Q36" s="4" t="s">
        <v>246</v>
      </c>
      <c r="R36" s="10" t="s">
        <v>210</v>
      </c>
      <c r="S36" s="9" t="s">
        <v>350</v>
      </c>
      <c r="T36" s="4" t="s">
        <v>819</v>
      </c>
      <c r="U36" s="10" t="s">
        <v>207</v>
      </c>
    </row>
    <row r="37" spans="1:21" x14ac:dyDescent="0.25">
      <c r="A37" s="4"/>
      <c r="B37" s="9" t="s">
        <v>174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413</v>
      </c>
      <c r="T37" s="4" t="s">
        <v>174</v>
      </c>
      <c r="U37" s="10" t="s">
        <v>174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5" priority="13">
      <formula>$B$18&gt;0</formula>
    </cfRule>
  </conditionalFormatting>
  <conditionalFormatting sqref="A22:U22">
    <cfRule type="expression" dxfId="154" priority="12">
      <formula>A22&lt;&gt;""</formula>
    </cfRule>
  </conditionalFormatting>
  <conditionalFormatting sqref="A25:U25">
    <cfRule type="expression" dxfId="153" priority="11">
      <formula>A25&lt;&gt;""</formula>
    </cfRule>
  </conditionalFormatting>
  <conditionalFormatting sqref="A28:U28">
    <cfRule type="expression" dxfId="152" priority="10">
      <formula>A28&lt;&gt;""</formula>
    </cfRule>
  </conditionalFormatting>
  <conditionalFormatting sqref="A31:U31">
    <cfRule type="expression" dxfId="151" priority="9">
      <formula>A31&lt;&gt;""</formula>
    </cfRule>
  </conditionalFormatting>
  <conditionalFormatting sqref="A34:U34">
    <cfRule type="expression" dxfId="150" priority="8">
      <formula>A34&lt;&gt;""</formula>
    </cfRule>
  </conditionalFormatting>
  <conditionalFormatting sqref="A37:U37">
    <cfRule type="expression" dxfId="149" priority="7">
      <formula>A37&lt;&gt;""</formula>
    </cfRule>
  </conditionalFormatting>
  <conditionalFormatting sqref="A40:U40">
    <cfRule type="expression" dxfId="148" priority="6">
      <formula>A40&lt;&gt;""</formula>
    </cfRule>
  </conditionalFormatting>
  <conditionalFormatting sqref="A43:U43">
    <cfRule type="expression" dxfId="147" priority="5">
      <formula>A43&lt;&gt;""</formula>
    </cfRule>
  </conditionalFormatting>
  <conditionalFormatting sqref="A46:U46">
    <cfRule type="expression" dxfId="146" priority="4">
      <formula>A46&lt;&gt;""</formula>
    </cfRule>
  </conditionalFormatting>
  <conditionalFormatting sqref="A49:U49">
    <cfRule type="expression" dxfId="145" priority="3">
      <formula>A49&lt;&gt;""</formula>
    </cfRule>
  </conditionalFormatting>
  <conditionalFormatting sqref="A52:U52">
    <cfRule type="expression" dxfId="144" priority="2">
      <formula>A52&lt;&gt;""</formula>
    </cfRule>
  </conditionalFormatting>
  <conditionalFormatting sqref="A55:U55">
    <cfRule type="expression" dxfId="1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1977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1978</v>
      </c>
      <c r="C18" s="9" t="s">
        <v>1979</v>
      </c>
      <c r="D18" s="10" t="s">
        <v>1980</v>
      </c>
      <c r="E18" s="9" t="s">
        <v>792</v>
      </c>
      <c r="F18" s="4" t="s">
        <v>1693</v>
      </c>
      <c r="G18" s="4" t="s">
        <v>1981</v>
      </c>
      <c r="H18" s="4" t="s">
        <v>800</v>
      </c>
      <c r="I18" s="10" t="s">
        <v>211</v>
      </c>
      <c r="J18" s="9" t="s">
        <v>792</v>
      </c>
      <c r="K18" s="4" t="s">
        <v>1693</v>
      </c>
      <c r="L18" s="4" t="s">
        <v>1981</v>
      </c>
      <c r="M18" s="4" t="s">
        <v>206</v>
      </c>
      <c r="N18" s="4" t="s">
        <v>207</v>
      </c>
      <c r="O18" s="4" t="s">
        <v>208</v>
      </c>
      <c r="P18" s="4" t="s">
        <v>223</v>
      </c>
      <c r="Q18" s="4" t="s">
        <v>300</v>
      </c>
      <c r="R18" s="10" t="s">
        <v>420</v>
      </c>
      <c r="S18" s="9" t="s">
        <v>212</v>
      </c>
      <c r="T18" s="4" t="s">
        <v>1982</v>
      </c>
      <c r="U18" s="10" t="s">
        <v>1983</v>
      </c>
    </row>
    <row r="19" spans="1:21" x14ac:dyDescent="0.25">
      <c r="A19" s="4" t="s">
        <v>215</v>
      </c>
      <c r="B19" s="9" t="s">
        <v>1984</v>
      </c>
      <c r="C19" s="9" t="s">
        <v>1058</v>
      </c>
      <c r="D19" s="10" t="s">
        <v>200</v>
      </c>
      <c r="E19" s="9" t="s">
        <v>636</v>
      </c>
      <c r="F19" s="4" t="s">
        <v>528</v>
      </c>
      <c r="G19" s="4" t="s">
        <v>1001</v>
      </c>
      <c r="H19" s="4" t="s">
        <v>785</v>
      </c>
      <c r="I19" s="10" t="s">
        <v>222</v>
      </c>
      <c r="J19" s="9" t="s">
        <v>636</v>
      </c>
      <c r="K19" s="4" t="s">
        <v>528</v>
      </c>
      <c r="L19" s="4" t="s">
        <v>1001</v>
      </c>
      <c r="M19" s="4" t="s">
        <v>223</v>
      </c>
      <c r="N19" s="4" t="s">
        <v>224</v>
      </c>
      <c r="O19" s="4" t="s">
        <v>225</v>
      </c>
      <c r="P19" s="4" t="s">
        <v>348</v>
      </c>
      <c r="Q19" s="4" t="s">
        <v>300</v>
      </c>
      <c r="R19" s="10" t="s">
        <v>228</v>
      </c>
      <c r="S19" s="9" t="s">
        <v>229</v>
      </c>
      <c r="T19" s="4" t="s">
        <v>1609</v>
      </c>
      <c r="U19" s="10" t="s">
        <v>1316</v>
      </c>
    </row>
    <row r="20" spans="1:21" x14ac:dyDescent="0.25">
      <c r="A20" s="4" t="s">
        <v>1985</v>
      </c>
      <c r="B20" s="9" t="s">
        <v>309</v>
      </c>
      <c r="C20" s="9" t="s">
        <v>473</v>
      </c>
      <c r="D20" s="10" t="s">
        <v>308</v>
      </c>
      <c r="E20" s="9" t="s">
        <v>309</v>
      </c>
      <c r="F20" s="4" t="s">
        <v>473</v>
      </c>
      <c r="G20" s="4" t="s">
        <v>308</v>
      </c>
      <c r="H20" s="4" t="s">
        <v>310</v>
      </c>
      <c r="I20" s="10" t="s">
        <v>308</v>
      </c>
      <c r="J20" s="9" t="s">
        <v>309</v>
      </c>
      <c r="K20" s="4" t="s">
        <v>473</v>
      </c>
      <c r="L20" s="4" t="s">
        <v>308</v>
      </c>
      <c r="M20" s="4" t="s">
        <v>237</v>
      </c>
      <c r="N20" s="4" t="s">
        <v>310</v>
      </c>
      <c r="O20" s="4" t="s">
        <v>237</v>
      </c>
      <c r="P20" s="4" t="s">
        <v>309</v>
      </c>
      <c r="Q20" s="4" t="s">
        <v>237</v>
      </c>
      <c r="R20" s="10" t="s">
        <v>310</v>
      </c>
      <c r="S20" s="9" t="s">
        <v>309</v>
      </c>
      <c r="T20" s="4" t="s">
        <v>309</v>
      </c>
      <c r="U20" s="10" t="s">
        <v>308</v>
      </c>
    </row>
    <row r="21" spans="1:21" x14ac:dyDescent="0.25">
      <c r="A21" s="4"/>
      <c r="B21" s="9" t="s">
        <v>635</v>
      </c>
      <c r="C21" s="9" t="s">
        <v>538</v>
      </c>
      <c r="D21" s="10" t="s">
        <v>348</v>
      </c>
      <c r="E21" s="9" t="s">
        <v>334</v>
      </c>
      <c r="F21" s="4" t="s">
        <v>227</v>
      </c>
      <c r="G21" s="4" t="s">
        <v>227</v>
      </c>
      <c r="H21" s="4" t="s">
        <v>316</v>
      </c>
      <c r="I21" s="10" t="s">
        <v>316</v>
      </c>
      <c r="J21" s="9" t="s">
        <v>334</v>
      </c>
      <c r="K21" s="4" t="s">
        <v>227</v>
      </c>
      <c r="L21" s="4" t="s">
        <v>227</v>
      </c>
      <c r="M21" s="4" t="s">
        <v>245</v>
      </c>
      <c r="N21" s="4" t="s">
        <v>321</v>
      </c>
      <c r="O21" s="4" t="s">
        <v>245</v>
      </c>
      <c r="P21" s="4" t="s">
        <v>316</v>
      </c>
      <c r="Q21" s="4" t="s">
        <v>245</v>
      </c>
      <c r="R21" s="10" t="s">
        <v>316</v>
      </c>
      <c r="S21" s="9" t="s">
        <v>247</v>
      </c>
      <c r="T21" s="4" t="s">
        <v>537</v>
      </c>
      <c r="U21" s="10" t="s">
        <v>227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1986</v>
      </c>
      <c r="B23" s="9" t="s">
        <v>518</v>
      </c>
      <c r="C23" s="9" t="s">
        <v>518</v>
      </c>
      <c r="D23" s="10" t="s">
        <v>518</v>
      </c>
      <c r="E23" s="9" t="s">
        <v>518</v>
      </c>
      <c r="F23" s="4" t="s">
        <v>521</v>
      </c>
      <c r="G23" s="4" t="s">
        <v>517</v>
      </c>
      <c r="H23" s="4" t="s">
        <v>628</v>
      </c>
      <c r="I23" s="10" t="s">
        <v>517</v>
      </c>
      <c r="J23" s="9" t="s">
        <v>518</v>
      </c>
      <c r="K23" s="4" t="s">
        <v>521</v>
      </c>
      <c r="L23" s="4" t="s">
        <v>517</v>
      </c>
      <c r="M23" s="4" t="s">
        <v>663</v>
      </c>
      <c r="N23" s="4" t="s">
        <v>1444</v>
      </c>
      <c r="O23" s="4" t="s">
        <v>519</v>
      </c>
      <c r="P23" s="4" t="s">
        <v>627</v>
      </c>
      <c r="Q23" s="4" t="s">
        <v>603</v>
      </c>
      <c r="R23" s="10" t="s">
        <v>521</v>
      </c>
      <c r="S23" s="9" t="s">
        <v>605</v>
      </c>
      <c r="T23" s="4" t="s">
        <v>518</v>
      </c>
      <c r="U23" s="10" t="s">
        <v>604</v>
      </c>
    </row>
    <row r="24" spans="1:21" x14ac:dyDescent="0.25">
      <c r="A24" s="4"/>
      <c r="B24" s="9" t="s">
        <v>1987</v>
      </c>
      <c r="C24" s="9" t="s">
        <v>1590</v>
      </c>
      <c r="D24" s="10" t="s">
        <v>1988</v>
      </c>
      <c r="E24" s="9" t="s">
        <v>1989</v>
      </c>
      <c r="F24" s="4" t="s">
        <v>1693</v>
      </c>
      <c r="G24" s="4" t="s">
        <v>1745</v>
      </c>
      <c r="H24" s="4" t="s">
        <v>767</v>
      </c>
      <c r="I24" s="10" t="s">
        <v>453</v>
      </c>
      <c r="J24" s="9" t="s">
        <v>1989</v>
      </c>
      <c r="K24" s="4" t="s">
        <v>1693</v>
      </c>
      <c r="L24" s="4" t="s">
        <v>1745</v>
      </c>
      <c r="M24" s="4" t="s">
        <v>223</v>
      </c>
      <c r="N24" s="4" t="s">
        <v>224</v>
      </c>
      <c r="O24" s="4" t="s">
        <v>379</v>
      </c>
      <c r="P24" s="4" t="s">
        <v>409</v>
      </c>
      <c r="Q24" s="4" t="s">
        <v>270</v>
      </c>
      <c r="R24" s="10" t="s">
        <v>877</v>
      </c>
      <c r="S24" s="9" t="s">
        <v>376</v>
      </c>
      <c r="T24" s="4" t="s">
        <v>1990</v>
      </c>
      <c r="U24" s="10" t="s">
        <v>1049</v>
      </c>
    </row>
    <row r="25" spans="1:21" x14ac:dyDescent="0.25">
      <c r="A25" s="4"/>
      <c r="B25" s="9" t="s">
        <v>1991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1217</v>
      </c>
      <c r="K25" s="4" t="s">
        <v>1217</v>
      </c>
      <c r="L25" s="4" t="s">
        <v>1217</v>
      </c>
      <c r="M25" s="4" t="s">
        <v>437</v>
      </c>
      <c r="N25" s="4" t="s">
        <v>279</v>
      </c>
      <c r="O25" s="4" t="s">
        <v>168</v>
      </c>
      <c r="P25" s="4" t="s">
        <v>250</v>
      </c>
      <c r="Q25" s="4" t="s">
        <v>250</v>
      </c>
      <c r="R25" s="10" t="s">
        <v>1217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1992</v>
      </c>
      <c r="B26" s="9" t="s">
        <v>309</v>
      </c>
      <c r="C26" s="9" t="s">
        <v>308</v>
      </c>
      <c r="D26" s="10" t="s">
        <v>473</v>
      </c>
      <c r="E26" s="9" t="s">
        <v>309</v>
      </c>
      <c r="F26" s="4" t="s">
        <v>308</v>
      </c>
      <c r="G26" s="4" t="s">
        <v>307</v>
      </c>
      <c r="H26" s="4" t="s">
        <v>309</v>
      </c>
      <c r="I26" s="10" t="s">
        <v>309</v>
      </c>
      <c r="J26" s="9" t="s">
        <v>309</v>
      </c>
      <c r="K26" s="4" t="s">
        <v>308</v>
      </c>
      <c r="L26" s="4" t="s">
        <v>307</v>
      </c>
      <c r="M26" s="4" t="s">
        <v>237</v>
      </c>
      <c r="N26" s="4" t="s">
        <v>237</v>
      </c>
      <c r="O26" s="4" t="s">
        <v>239</v>
      </c>
      <c r="P26" s="4" t="s">
        <v>237</v>
      </c>
      <c r="Q26" s="4" t="s">
        <v>237</v>
      </c>
      <c r="R26" s="10" t="s">
        <v>308</v>
      </c>
      <c r="S26" s="9" t="s">
        <v>288</v>
      </c>
      <c r="T26" s="4" t="s">
        <v>309</v>
      </c>
      <c r="U26" s="10" t="s">
        <v>237</v>
      </c>
    </row>
    <row r="27" spans="1:21" x14ac:dyDescent="0.25">
      <c r="A27" s="4"/>
      <c r="B27" s="9" t="s">
        <v>635</v>
      </c>
      <c r="C27" s="9" t="s">
        <v>226</v>
      </c>
      <c r="D27" s="10" t="s">
        <v>225</v>
      </c>
      <c r="E27" s="9" t="s">
        <v>398</v>
      </c>
      <c r="F27" s="4" t="s">
        <v>270</v>
      </c>
      <c r="G27" s="4" t="s">
        <v>208</v>
      </c>
      <c r="H27" s="4" t="s">
        <v>315</v>
      </c>
      <c r="I27" s="10" t="s">
        <v>246</v>
      </c>
      <c r="J27" s="9" t="s">
        <v>398</v>
      </c>
      <c r="K27" s="4" t="s">
        <v>270</v>
      </c>
      <c r="L27" s="4" t="s">
        <v>208</v>
      </c>
      <c r="M27" s="4" t="s">
        <v>245</v>
      </c>
      <c r="N27" s="4" t="s">
        <v>245</v>
      </c>
      <c r="O27" s="4" t="s">
        <v>315</v>
      </c>
      <c r="P27" s="4" t="s">
        <v>245</v>
      </c>
      <c r="Q27" s="4" t="s">
        <v>245</v>
      </c>
      <c r="R27" s="10" t="s">
        <v>246</v>
      </c>
      <c r="S27" s="9" t="s">
        <v>226</v>
      </c>
      <c r="T27" s="4" t="s">
        <v>569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176</v>
      </c>
      <c r="T28" s="4" t="s">
        <v>250</v>
      </c>
      <c r="U28" s="10" t="s">
        <v>174</v>
      </c>
    </row>
    <row r="29" spans="1:21" x14ac:dyDescent="0.25">
      <c r="A29" s="4" t="s">
        <v>1993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237</v>
      </c>
      <c r="G29" s="4" t="s">
        <v>237</v>
      </c>
      <c r="H29" s="4" t="s">
        <v>310</v>
      </c>
      <c r="I29" s="10" t="s">
        <v>309</v>
      </c>
      <c r="J29" s="9" t="s">
        <v>310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327</v>
      </c>
      <c r="R29" s="10" t="s">
        <v>308</v>
      </c>
      <c r="S29" s="9" t="s">
        <v>309</v>
      </c>
      <c r="T29" s="4" t="s">
        <v>310</v>
      </c>
      <c r="U29" s="10" t="s">
        <v>237</v>
      </c>
    </row>
    <row r="30" spans="1:21" x14ac:dyDescent="0.25">
      <c r="A30" s="4"/>
      <c r="B30" s="9" t="s">
        <v>209</v>
      </c>
      <c r="C30" s="9" t="s">
        <v>300</v>
      </c>
      <c r="D30" s="10" t="s">
        <v>227</v>
      </c>
      <c r="E30" s="9" t="s">
        <v>207</v>
      </c>
      <c r="F30" s="4" t="s">
        <v>321</v>
      </c>
      <c r="G30" s="4" t="s">
        <v>316</v>
      </c>
      <c r="H30" s="4" t="s">
        <v>316</v>
      </c>
      <c r="I30" s="10" t="s">
        <v>246</v>
      </c>
      <c r="J30" s="9" t="s">
        <v>207</v>
      </c>
      <c r="K30" s="4" t="s">
        <v>321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316</v>
      </c>
      <c r="R30" s="10" t="s">
        <v>246</v>
      </c>
      <c r="S30" s="9" t="s">
        <v>244</v>
      </c>
      <c r="T30" s="4" t="s">
        <v>207</v>
      </c>
      <c r="U30" s="10" t="s">
        <v>321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1994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316</v>
      </c>
      <c r="D33" s="10" t="s">
        <v>321</v>
      </c>
      <c r="E33" s="9" t="s">
        <v>316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316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316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2" priority="13">
      <formula>$B$18&gt;0</formula>
    </cfRule>
  </conditionalFormatting>
  <conditionalFormatting sqref="A22:U22">
    <cfRule type="expression" dxfId="141" priority="12">
      <formula>A22&lt;&gt;""</formula>
    </cfRule>
  </conditionalFormatting>
  <conditionalFormatting sqref="A25:U25">
    <cfRule type="expression" dxfId="140" priority="11">
      <formula>A25&lt;&gt;""</formula>
    </cfRule>
  </conditionalFormatting>
  <conditionalFormatting sqref="A28:U28">
    <cfRule type="expression" dxfId="139" priority="10">
      <formula>A28&lt;&gt;""</formula>
    </cfRule>
  </conditionalFormatting>
  <conditionalFormatting sqref="A31:U31">
    <cfRule type="expression" dxfId="138" priority="9">
      <formula>A31&lt;&gt;""</formula>
    </cfRule>
  </conditionalFormatting>
  <conditionalFormatting sqref="A34:U34">
    <cfRule type="expression" dxfId="137" priority="8">
      <formula>A34&lt;&gt;""</formula>
    </cfRule>
  </conditionalFormatting>
  <conditionalFormatting sqref="A37:U37">
    <cfRule type="expression" dxfId="136" priority="7">
      <formula>A37&lt;&gt;""</formula>
    </cfRule>
  </conditionalFormatting>
  <conditionalFormatting sqref="A40:U40">
    <cfRule type="expression" dxfId="135" priority="6">
      <formula>A40&lt;&gt;""</formula>
    </cfRule>
  </conditionalFormatting>
  <conditionalFormatting sqref="A43:U43">
    <cfRule type="expression" dxfId="134" priority="5">
      <formula>A43&lt;&gt;""</formula>
    </cfRule>
  </conditionalFormatting>
  <conditionalFormatting sqref="A46:U46">
    <cfRule type="expression" dxfId="133" priority="4">
      <formula>A46&lt;&gt;""</formula>
    </cfRule>
  </conditionalFormatting>
  <conditionalFormatting sqref="A49:U49">
    <cfRule type="expression" dxfId="132" priority="3">
      <formula>A49&lt;&gt;""</formula>
    </cfRule>
  </conditionalFormatting>
  <conditionalFormatting sqref="A52:U52">
    <cfRule type="expression" dxfId="131" priority="2">
      <formula>A52&lt;&gt;""</formula>
    </cfRule>
  </conditionalFormatting>
  <conditionalFormatting sqref="A55:U55">
    <cfRule type="expression" dxfId="1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679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374</v>
      </c>
      <c r="C20" s="9" t="s">
        <v>326</v>
      </c>
      <c r="D20" s="10" t="s">
        <v>289</v>
      </c>
      <c r="E20" s="9" t="s">
        <v>383</v>
      </c>
      <c r="F20" s="4" t="s">
        <v>383</v>
      </c>
      <c r="G20" s="4" t="s">
        <v>326</v>
      </c>
      <c r="H20" s="4" t="s">
        <v>353</v>
      </c>
      <c r="I20" s="10" t="s">
        <v>326</v>
      </c>
      <c r="J20" s="9" t="s">
        <v>383</v>
      </c>
      <c r="K20" s="4" t="s">
        <v>383</v>
      </c>
      <c r="L20" s="4" t="s">
        <v>326</v>
      </c>
      <c r="M20" s="4" t="s">
        <v>238</v>
      </c>
      <c r="N20" s="4" t="s">
        <v>342</v>
      </c>
      <c r="O20" s="4" t="s">
        <v>234</v>
      </c>
      <c r="P20" s="4" t="s">
        <v>288</v>
      </c>
      <c r="Q20" s="4" t="s">
        <v>289</v>
      </c>
      <c r="R20" s="10" t="s">
        <v>338</v>
      </c>
      <c r="S20" s="9" t="s">
        <v>355</v>
      </c>
      <c r="T20" s="4" t="s">
        <v>383</v>
      </c>
      <c r="U20" s="10" t="s">
        <v>383</v>
      </c>
    </row>
    <row r="21" spans="1:21" x14ac:dyDescent="0.25">
      <c r="A21" s="4"/>
      <c r="B21" s="9" t="s">
        <v>203</v>
      </c>
      <c r="C21" s="9" t="s">
        <v>669</v>
      </c>
      <c r="D21" s="10" t="s">
        <v>680</v>
      </c>
      <c r="E21" s="9" t="s">
        <v>681</v>
      </c>
      <c r="F21" s="4" t="s">
        <v>225</v>
      </c>
      <c r="G21" s="4" t="s">
        <v>429</v>
      </c>
      <c r="H21" s="4" t="s">
        <v>398</v>
      </c>
      <c r="I21" s="10" t="s">
        <v>227</v>
      </c>
      <c r="J21" s="9" t="s">
        <v>681</v>
      </c>
      <c r="K21" s="4" t="s">
        <v>225</v>
      </c>
      <c r="L21" s="4" t="s">
        <v>429</v>
      </c>
      <c r="M21" s="4" t="s">
        <v>316</v>
      </c>
      <c r="N21" s="4" t="s">
        <v>244</v>
      </c>
      <c r="O21" s="4" t="s">
        <v>246</v>
      </c>
      <c r="P21" s="4" t="s">
        <v>315</v>
      </c>
      <c r="Q21" s="4" t="s">
        <v>246</v>
      </c>
      <c r="R21" s="10" t="s">
        <v>452</v>
      </c>
      <c r="S21" s="9" t="s">
        <v>243</v>
      </c>
      <c r="T21" s="4" t="s">
        <v>682</v>
      </c>
      <c r="U21" s="10" t="s">
        <v>576</v>
      </c>
    </row>
    <row r="22" spans="1:21" x14ac:dyDescent="0.25">
      <c r="A22" s="4"/>
      <c r="B22" s="9" t="s">
        <v>173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173</v>
      </c>
      <c r="K22" s="4" t="s">
        <v>173</v>
      </c>
      <c r="L22" s="4" t="s">
        <v>173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280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603</v>
      </c>
      <c r="C23" s="9" t="s">
        <v>626</v>
      </c>
      <c r="D23" s="10" t="s">
        <v>605</v>
      </c>
      <c r="E23" s="9" t="s">
        <v>603</v>
      </c>
      <c r="F23" s="4" t="s">
        <v>601</v>
      </c>
      <c r="G23" s="4" t="s">
        <v>626</v>
      </c>
      <c r="H23" s="4" t="s">
        <v>546</v>
      </c>
      <c r="I23" s="10" t="s">
        <v>683</v>
      </c>
      <c r="J23" s="9" t="s">
        <v>603</v>
      </c>
      <c r="K23" s="4" t="s">
        <v>601</v>
      </c>
      <c r="L23" s="4" t="s">
        <v>626</v>
      </c>
      <c r="M23" s="4" t="s">
        <v>515</v>
      </c>
      <c r="N23" s="4" t="s">
        <v>254</v>
      </c>
      <c r="O23" s="4" t="s">
        <v>521</v>
      </c>
      <c r="P23" s="4" t="s">
        <v>522</v>
      </c>
      <c r="Q23" s="4" t="s">
        <v>523</v>
      </c>
      <c r="R23" s="10" t="s">
        <v>478</v>
      </c>
      <c r="S23" s="9" t="s">
        <v>602</v>
      </c>
      <c r="T23" s="4" t="s">
        <v>603</v>
      </c>
      <c r="U23" s="10" t="s">
        <v>601</v>
      </c>
    </row>
    <row r="24" spans="1:21" x14ac:dyDescent="0.25">
      <c r="A24" s="4"/>
      <c r="B24" s="9" t="s">
        <v>684</v>
      </c>
      <c r="C24" s="9" t="s">
        <v>685</v>
      </c>
      <c r="D24" s="10" t="s">
        <v>648</v>
      </c>
      <c r="E24" s="9" t="s">
        <v>686</v>
      </c>
      <c r="F24" s="4" t="s">
        <v>490</v>
      </c>
      <c r="G24" s="4" t="s">
        <v>687</v>
      </c>
      <c r="H24" s="4" t="s">
        <v>336</v>
      </c>
      <c r="I24" s="10" t="s">
        <v>508</v>
      </c>
      <c r="J24" s="9" t="s">
        <v>686</v>
      </c>
      <c r="K24" s="4" t="s">
        <v>490</v>
      </c>
      <c r="L24" s="4" t="s">
        <v>687</v>
      </c>
      <c r="M24" s="4" t="s">
        <v>301</v>
      </c>
      <c r="N24" s="4" t="s">
        <v>300</v>
      </c>
      <c r="O24" s="4" t="s">
        <v>302</v>
      </c>
      <c r="P24" s="4" t="s">
        <v>427</v>
      </c>
      <c r="Q24" s="4" t="s">
        <v>300</v>
      </c>
      <c r="R24" s="10" t="s">
        <v>688</v>
      </c>
      <c r="S24" s="9" t="s">
        <v>689</v>
      </c>
      <c r="T24" s="4" t="s">
        <v>690</v>
      </c>
      <c r="U24" s="10" t="s">
        <v>691</v>
      </c>
    </row>
    <row r="25" spans="1:21" x14ac:dyDescent="0.25">
      <c r="A25" s="4"/>
      <c r="B25" s="9" t="s">
        <v>692</v>
      </c>
      <c r="C25" s="9" t="s">
        <v>159</v>
      </c>
      <c r="D25" s="10" t="s">
        <v>158</v>
      </c>
      <c r="E25" s="9" t="s">
        <v>163</v>
      </c>
      <c r="F25" s="4" t="s">
        <v>163</v>
      </c>
      <c r="G25" s="4" t="s">
        <v>163</v>
      </c>
      <c r="H25" s="4" t="s">
        <v>458</v>
      </c>
      <c r="I25" s="10" t="s">
        <v>163</v>
      </c>
      <c r="J25" s="9" t="s">
        <v>693</v>
      </c>
      <c r="K25" s="4" t="s">
        <v>693</v>
      </c>
      <c r="L25" s="4" t="s">
        <v>693</v>
      </c>
      <c r="M25" s="4" t="s">
        <v>694</v>
      </c>
      <c r="N25" s="4" t="s">
        <v>695</v>
      </c>
      <c r="O25" s="4" t="s">
        <v>696</v>
      </c>
      <c r="P25" s="4" t="s">
        <v>694</v>
      </c>
      <c r="Q25" s="4" t="s">
        <v>250</v>
      </c>
      <c r="R25" s="10" t="s">
        <v>695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310</v>
      </c>
      <c r="G26" s="4" t="s">
        <v>310</v>
      </c>
      <c r="H26" s="4" t="s">
        <v>309</v>
      </c>
      <c r="I26" s="10" t="s">
        <v>237</v>
      </c>
      <c r="J26" s="9" t="s">
        <v>310</v>
      </c>
      <c r="K26" s="4" t="s">
        <v>310</v>
      </c>
      <c r="L26" s="4" t="s">
        <v>310</v>
      </c>
      <c r="M26" s="4" t="s">
        <v>237</v>
      </c>
      <c r="N26" s="4" t="s">
        <v>354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308</v>
      </c>
      <c r="T26" s="4" t="s">
        <v>308</v>
      </c>
      <c r="U26" s="10" t="s">
        <v>237</v>
      </c>
    </row>
    <row r="27" spans="1:21" x14ac:dyDescent="0.25">
      <c r="A27" s="4"/>
      <c r="B27" s="9" t="s">
        <v>269</v>
      </c>
      <c r="C27" s="9" t="s">
        <v>223</v>
      </c>
      <c r="D27" s="10" t="s">
        <v>206</v>
      </c>
      <c r="E27" s="9" t="s">
        <v>399</v>
      </c>
      <c r="F27" s="4" t="s">
        <v>316</v>
      </c>
      <c r="G27" s="4" t="s">
        <v>244</v>
      </c>
      <c r="H27" s="4" t="s">
        <v>247</v>
      </c>
      <c r="I27" s="10" t="s">
        <v>245</v>
      </c>
      <c r="J27" s="9" t="s">
        <v>399</v>
      </c>
      <c r="K27" s="4" t="s">
        <v>316</v>
      </c>
      <c r="L27" s="4" t="s">
        <v>244</v>
      </c>
      <c r="M27" s="4" t="s">
        <v>245</v>
      </c>
      <c r="N27" s="4" t="s">
        <v>247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315</v>
      </c>
      <c r="T27" s="4" t="s">
        <v>272</v>
      </c>
      <c r="U27" s="10" t="s">
        <v>246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244</v>
      </c>
      <c r="C30" s="9" t="s">
        <v>247</v>
      </c>
      <c r="D30" s="10" t="s">
        <v>316</v>
      </c>
      <c r="E30" s="9" t="s">
        <v>315</v>
      </c>
      <c r="F30" s="4" t="s">
        <v>316</v>
      </c>
      <c r="G30" s="4" t="s">
        <v>321</v>
      </c>
      <c r="H30" s="4" t="s">
        <v>245</v>
      </c>
      <c r="I30" s="10" t="s">
        <v>245</v>
      </c>
      <c r="J30" s="9" t="s">
        <v>315</v>
      </c>
      <c r="K30" s="4" t="s">
        <v>316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321</v>
      </c>
      <c r="T30" s="4" t="s">
        <v>246</v>
      </c>
      <c r="U30" s="10" t="s">
        <v>246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67" priority="13">
      <formula>$B$18&gt;0</formula>
    </cfRule>
  </conditionalFormatting>
  <conditionalFormatting sqref="A22:U22">
    <cfRule type="expression" dxfId="1766" priority="12">
      <formula>A22&lt;&gt;""</formula>
    </cfRule>
  </conditionalFormatting>
  <conditionalFormatting sqref="A25:U25">
    <cfRule type="expression" dxfId="1765" priority="11">
      <formula>A25&lt;&gt;""</formula>
    </cfRule>
  </conditionalFormatting>
  <conditionalFormatting sqref="A28:U28">
    <cfRule type="expression" dxfId="1764" priority="10">
      <formula>A28&lt;&gt;""</formula>
    </cfRule>
  </conditionalFormatting>
  <conditionalFormatting sqref="A31:U31">
    <cfRule type="expression" dxfId="1763" priority="9">
      <formula>A31&lt;&gt;""</formula>
    </cfRule>
  </conditionalFormatting>
  <conditionalFormatting sqref="A34:U34">
    <cfRule type="expression" dxfId="1762" priority="8">
      <formula>A34&lt;&gt;""</formula>
    </cfRule>
  </conditionalFormatting>
  <conditionalFormatting sqref="A37:U37">
    <cfRule type="expression" dxfId="1761" priority="7">
      <formula>A37&lt;&gt;""</formula>
    </cfRule>
  </conditionalFormatting>
  <conditionalFormatting sqref="A40:U40">
    <cfRule type="expression" dxfId="1760" priority="6">
      <formula>A40&lt;&gt;""</formula>
    </cfRule>
  </conditionalFormatting>
  <conditionalFormatting sqref="A43:U43">
    <cfRule type="expression" dxfId="1759" priority="5">
      <formula>A43&lt;&gt;""</formula>
    </cfRule>
  </conditionalFormatting>
  <conditionalFormatting sqref="A46:U46">
    <cfRule type="expression" dxfId="1758" priority="4">
      <formula>A46&lt;&gt;""</formula>
    </cfRule>
  </conditionalFormatting>
  <conditionalFormatting sqref="A49:U49">
    <cfRule type="expression" dxfId="1757" priority="3">
      <formula>A49&lt;&gt;""</formula>
    </cfRule>
  </conditionalFormatting>
  <conditionalFormatting sqref="A52:U52">
    <cfRule type="expression" dxfId="1756" priority="2">
      <formula>A52&lt;&gt;""</formula>
    </cfRule>
  </conditionalFormatting>
  <conditionalFormatting sqref="A55:U55">
    <cfRule type="expression" dxfId="17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139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1995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1996</v>
      </c>
      <c r="B20" s="9" t="s">
        <v>284</v>
      </c>
      <c r="C20" s="9" t="s">
        <v>356</v>
      </c>
      <c r="D20" s="10" t="s">
        <v>497</v>
      </c>
      <c r="E20" s="9" t="s">
        <v>283</v>
      </c>
      <c r="F20" s="4" t="s">
        <v>286</v>
      </c>
      <c r="G20" s="4" t="s">
        <v>359</v>
      </c>
      <c r="H20" s="4" t="s">
        <v>358</v>
      </c>
      <c r="I20" s="10" t="s">
        <v>291</v>
      </c>
      <c r="J20" s="9" t="s">
        <v>283</v>
      </c>
      <c r="K20" s="4" t="s">
        <v>286</v>
      </c>
      <c r="L20" s="4" t="s">
        <v>359</v>
      </c>
      <c r="M20" s="4" t="s">
        <v>325</v>
      </c>
      <c r="N20" s="4" t="s">
        <v>235</v>
      </c>
      <c r="O20" s="4" t="s">
        <v>288</v>
      </c>
      <c r="P20" s="4" t="s">
        <v>475</v>
      </c>
      <c r="Q20" s="4" t="s">
        <v>476</v>
      </c>
      <c r="R20" s="10" t="s">
        <v>353</v>
      </c>
      <c r="S20" s="9" t="s">
        <v>329</v>
      </c>
      <c r="T20" s="4" t="s">
        <v>291</v>
      </c>
      <c r="U20" s="10" t="s">
        <v>430</v>
      </c>
    </row>
    <row r="21" spans="1:21" x14ac:dyDescent="0.25">
      <c r="A21" s="4"/>
      <c r="B21" s="9" t="s">
        <v>1494</v>
      </c>
      <c r="C21" s="9" t="s">
        <v>614</v>
      </c>
      <c r="D21" s="10" t="s">
        <v>1510</v>
      </c>
      <c r="E21" s="9" t="s">
        <v>1052</v>
      </c>
      <c r="F21" s="4" t="s">
        <v>959</v>
      </c>
      <c r="G21" s="4" t="s">
        <v>838</v>
      </c>
      <c r="H21" s="4" t="s">
        <v>594</v>
      </c>
      <c r="I21" s="10" t="s">
        <v>348</v>
      </c>
      <c r="J21" s="9" t="s">
        <v>1052</v>
      </c>
      <c r="K21" s="4" t="s">
        <v>959</v>
      </c>
      <c r="L21" s="4" t="s">
        <v>838</v>
      </c>
      <c r="M21" s="4" t="s">
        <v>246</v>
      </c>
      <c r="N21" s="4" t="s">
        <v>246</v>
      </c>
      <c r="O21" s="4" t="s">
        <v>270</v>
      </c>
      <c r="P21" s="4" t="s">
        <v>301</v>
      </c>
      <c r="Q21" s="4" t="s">
        <v>244</v>
      </c>
      <c r="R21" s="10" t="s">
        <v>408</v>
      </c>
      <c r="S21" s="9" t="s">
        <v>379</v>
      </c>
      <c r="T21" s="4" t="s">
        <v>1997</v>
      </c>
      <c r="U21" s="10" t="s">
        <v>1172</v>
      </c>
    </row>
    <row r="22" spans="1:21" x14ac:dyDescent="0.25">
      <c r="A22" s="4"/>
      <c r="B22" s="9" t="s">
        <v>1998</v>
      </c>
      <c r="C22" s="9" t="s">
        <v>250</v>
      </c>
      <c r="D22" s="10" t="s">
        <v>250</v>
      </c>
      <c r="E22" s="9" t="s">
        <v>369</v>
      </c>
      <c r="F22" s="4" t="s">
        <v>369</v>
      </c>
      <c r="G22" s="4" t="s">
        <v>422</v>
      </c>
      <c r="H22" s="4" t="s">
        <v>422</v>
      </c>
      <c r="I22" s="10" t="s">
        <v>250</v>
      </c>
      <c r="J22" s="9" t="s">
        <v>1252</v>
      </c>
      <c r="K22" s="4" t="s">
        <v>1252</v>
      </c>
      <c r="L22" s="4" t="s">
        <v>1115</v>
      </c>
      <c r="M22" s="4" t="s">
        <v>250</v>
      </c>
      <c r="N22" s="4" t="s">
        <v>250</v>
      </c>
      <c r="O22" s="4" t="s">
        <v>1115</v>
      </c>
      <c r="P22" s="4" t="s">
        <v>1252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1999</v>
      </c>
      <c r="B23" s="9" t="s">
        <v>354</v>
      </c>
      <c r="C23" s="9" t="s">
        <v>353</v>
      </c>
      <c r="D23" s="10" t="s">
        <v>358</v>
      </c>
      <c r="E23" s="9" t="s">
        <v>353</v>
      </c>
      <c r="F23" s="4" t="s">
        <v>289</v>
      </c>
      <c r="G23" s="4" t="s">
        <v>328</v>
      </c>
      <c r="H23" s="4" t="s">
        <v>384</v>
      </c>
      <c r="I23" s="10" t="s">
        <v>340</v>
      </c>
      <c r="J23" s="9" t="s">
        <v>353</v>
      </c>
      <c r="K23" s="4" t="s">
        <v>289</v>
      </c>
      <c r="L23" s="4" t="s">
        <v>328</v>
      </c>
      <c r="M23" s="4" t="s">
        <v>285</v>
      </c>
      <c r="N23" s="4" t="s">
        <v>497</v>
      </c>
      <c r="O23" s="4" t="s">
        <v>414</v>
      </c>
      <c r="P23" s="4" t="s">
        <v>325</v>
      </c>
      <c r="Q23" s="4" t="s">
        <v>354</v>
      </c>
      <c r="R23" s="10" t="s">
        <v>289</v>
      </c>
      <c r="S23" s="9" t="s">
        <v>238</v>
      </c>
      <c r="T23" s="4" t="s">
        <v>358</v>
      </c>
      <c r="U23" s="10" t="s">
        <v>285</v>
      </c>
    </row>
    <row r="24" spans="1:21" x14ac:dyDescent="0.25">
      <c r="A24" s="4"/>
      <c r="B24" s="9" t="s">
        <v>1793</v>
      </c>
      <c r="C24" s="9" t="s">
        <v>1225</v>
      </c>
      <c r="D24" s="10" t="s">
        <v>974</v>
      </c>
      <c r="E24" s="9" t="s">
        <v>500</v>
      </c>
      <c r="F24" s="4" t="s">
        <v>364</v>
      </c>
      <c r="G24" s="4" t="s">
        <v>312</v>
      </c>
      <c r="H24" s="4" t="s">
        <v>226</v>
      </c>
      <c r="I24" s="10" t="s">
        <v>206</v>
      </c>
      <c r="J24" s="9" t="s">
        <v>500</v>
      </c>
      <c r="K24" s="4" t="s">
        <v>364</v>
      </c>
      <c r="L24" s="4" t="s">
        <v>312</v>
      </c>
      <c r="M24" s="4" t="s">
        <v>244</v>
      </c>
      <c r="N24" s="4" t="s">
        <v>270</v>
      </c>
      <c r="O24" s="4" t="s">
        <v>207</v>
      </c>
      <c r="P24" s="4" t="s">
        <v>315</v>
      </c>
      <c r="Q24" s="4" t="s">
        <v>246</v>
      </c>
      <c r="R24" s="10" t="s">
        <v>206</v>
      </c>
      <c r="S24" s="9" t="s">
        <v>224</v>
      </c>
      <c r="T24" s="4" t="s">
        <v>1177</v>
      </c>
      <c r="U24" s="10" t="s">
        <v>229</v>
      </c>
    </row>
    <row r="25" spans="1:21" x14ac:dyDescent="0.25">
      <c r="A25" s="4"/>
      <c r="B25" s="9" t="s">
        <v>461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2000</v>
      </c>
      <c r="B26" s="9" t="s">
        <v>326</v>
      </c>
      <c r="C26" s="9" t="s">
        <v>325</v>
      </c>
      <c r="D26" s="10" t="s">
        <v>383</v>
      </c>
      <c r="E26" s="9" t="s">
        <v>326</v>
      </c>
      <c r="F26" s="4" t="s">
        <v>326</v>
      </c>
      <c r="G26" s="4" t="s">
        <v>325</v>
      </c>
      <c r="H26" s="4" t="s">
        <v>358</v>
      </c>
      <c r="I26" s="10" t="s">
        <v>238</v>
      </c>
      <c r="J26" s="9" t="s">
        <v>326</v>
      </c>
      <c r="K26" s="4" t="s">
        <v>326</v>
      </c>
      <c r="L26" s="4" t="s">
        <v>325</v>
      </c>
      <c r="M26" s="4" t="s">
        <v>384</v>
      </c>
      <c r="N26" s="4" t="s">
        <v>288</v>
      </c>
      <c r="O26" s="4" t="s">
        <v>414</v>
      </c>
      <c r="P26" s="4" t="s">
        <v>358</v>
      </c>
      <c r="Q26" s="4" t="s">
        <v>237</v>
      </c>
      <c r="R26" s="10" t="s">
        <v>289</v>
      </c>
      <c r="S26" s="9" t="s">
        <v>325</v>
      </c>
      <c r="T26" s="4" t="s">
        <v>288</v>
      </c>
      <c r="U26" s="10" t="s">
        <v>238</v>
      </c>
    </row>
    <row r="27" spans="1:21" x14ac:dyDescent="0.25">
      <c r="A27" s="4"/>
      <c r="B27" s="9" t="s">
        <v>1225</v>
      </c>
      <c r="C27" s="9" t="s">
        <v>1305</v>
      </c>
      <c r="D27" s="10" t="s">
        <v>395</v>
      </c>
      <c r="E27" s="9" t="s">
        <v>507</v>
      </c>
      <c r="F27" s="4" t="s">
        <v>314</v>
      </c>
      <c r="G27" s="4" t="s">
        <v>274</v>
      </c>
      <c r="H27" s="4" t="s">
        <v>594</v>
      </c>
      <c r="I27" s="10" t="s">
        <v>300</v>
      </c>
      <c r="J27" s="9" t="s">
        <v>507</v>
      </c>
      <c r="K27" s="4" t="s">
        <v>314</v>
      </c>
      <c r="L27" s="4" t="s">
        <v>274</v>
      </c>
      <c r="M27" s="4" t="s">
        <v>315</v>
      </c>
      <c r="N27" s="4" t="s">
        <v>246</v>
      </c>
      <c r="O27" s="4" t="s">
        <v>207</v>
      </c>
      <c r="P27" s="4" t="s">
        <v>270</v>
      </c>
      <c r="Q27" s="4" t="s">
        <v>245</v>
      </c>
      <c r="R27" s="10" t="s">
        <v>224</v>
      </c>
      <c r="S27" s="9" t="s">
        <v>366</v>
      </c>
      <c r="T27" s="4" t="s">
        <v>490</v>
      </c>
      <c r="U27" s="10" t="s">
        <v>249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2001</v>
      </c>
      <c r="B29" s="9" t="s">
        <v>238</v>
      </c>
      <c r="C29" s="9" t="s">
        <v>238</v>
      </c>
      <c r="D29" s="10" t="s">
        <v>238</v>
      </c>
      <c r="E29" s="9" t="s">
        <v>239</v>
      </c>
      <c r="F29" s="4" t="s">
        <v>239</v>
      </c>
      <c r="G29" s="4" t="s">
        <v>383</v>
      </c>
      <c r="H29" s="4" t="s">
        <v>326</v>
      </c>
      <c r="I29" s="10" t="s">
        <v>235</v>
      </c>
      <c r="J29" s="9" t="s">
        <v>239</v>
      </c>
      <c r="K29" s="4" t="s">
        <v>239</v>
      </c>
      <c r="L29" s="4" t="s">
        <v>383</v>
      </c>
      <c r="M29" s="4" t="s">
        <v>307</v>
      </c>
      <c r="N29" s="4" t="s">
        <v>284</v>
      </c>
      <c r="O29" s="4" t="s">
        <v>328</v>
      </c>
      <c r="P29" s="4" t="s">
        <v>233</v>
      </c>
      <c r="Q29" s="4" t="s">
        <v>237</v>
      </c>
      <c r="R29" s="10" t="s">
        <v>239</v>
      </c>
      <c r="S29" s="9" t="s">
        <v>383</v>
      </c>
      <c r="T29" s="4" t="s">
        <v>235</v>
      </c>
      <c r="U29" s="10" t="s">
        <v>473</v>
      </c>
    </row>
    <row r="30" spans="1:21" x14ac:dyDescent="0.25">
      <c r="A30" s="4"/>
      <c r="B30" s="9" t="s">
        <v>1392</v>
      </c>
      <c r="C30" s="9" t="s">
        <v>959</v>
      </c>
      <c r="D30" s="10" t="s">
        <v>205</v>
      </c>
      <c r="E30" s="9" t="s">
        <v>331</v>
      </c>
      <c r="F30" s="4" t="s">
        <v>226</v>
      </c>
      <c r="G30" s="4" t="s">
        <v>487</v>
      </c>
      <c r="H30" s="4" t="s">
        <v>224</v>
      </c>
      <c r="I30" s="10" t="s">
        <v>210</v>
      </c>
      <c r="J30" s="9" t="s">
        <v>331</v>
      </c>
      <c r="K30" s="4" t="s">
        <v>226</v>
      </c>
      <c r="L30" s="4" t="s">
        <v>487</v>
      </c>
      <c r="M30" s="4" t="s">
        <v>316</v>
      </c>
      <c r="N30" s="4" t="s">
        <v>270</v>
      </c>
      <c r="O30" s="4" t="s">
        <v>210</v>
      </c>
      <c r="P30" s="4" t="s">
        <v>246</v>
      </c>
      <c r="Q30" s="4" t="s">
        <v>245</v>
      </c>
      <c r="R30" s="10" t="s">
        <v>210</v>
      </c>
      <c r="S30" s="9" t="s">
        <v>408</v>
      </c>
      <c r="T30" s="4" t="s">
        <v>400</v>
      </c>
      <c r="U30" s="10" t="s">
        <v>206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2002</v>
      </c>
      <c r="B32" s="9" t="s">
        <v>307</v>
      </c>
      <c r="C32" s="9" t="s">
        <v>307</v>
      </c>
      <c r="D32" s="10" t="s">
        <v>234</v>
      </c>
      <c r="E32" s="9" t="s">
        <v>473</v>
      </c>
      <c r="F32" s="4" t="s">
        <v>236</v>
      </c>
      <c r="G32" s="4" t="s">
        <v>238</v>
      </c>
      <c r="H32" s="4" t="s">
        <v>309</v>
      </c>
      <c r="I32" s="10" t="s">
        <v>235</v>
      </c>
      <c r="J32" s="9" t="s">
        <v>473</v>
      </c>
      <c r="K32" s="4" t="s">
        <v>236</v>
      </c>
      <c r="L32" s="4" t="s">
        <v>238</v>
      </c>
      <c r="M32" s="4" t="s">
        <v>235</v>
      </c>
      <c r="N32" s="4" t="s">
        <v>237</v>
      </c>
      <c r="O32" s="4" t="s">
        <v>310</v>
      </c>
      <c r="P32" s="4" t="s">
        <v>307</v>
      </c>
      <c r="Q32" s="4" t="s">
        <v>237</v>
      </c>
      <c r="R32" s="10" t="s">
        <v>238</v>
      </c>
      <c r="S32" s="9" t="s">
        <v>289</v>
      </c>
      <c r="T32" s="4" t="s">
        <v>234</v>
      </c>
      <c r="U32" s="10" t="s">
        <v>310</v>
      </c>
    </row>
    <row r="33" spans="1:21" x14ac:dyDescent="0.25">
      <c r="A33" s="4"/>
      <c r="B33" s="9" t="s">
        <v>785</v>
      </c>
      <c r="C33" s="9" t="s">
        <v>487</v>
      </c>
      <c r="D33" s="10" t="s">
        <v>434</v>
      </c>
      <c r="E33" s="9" t="s">
        <v>429</v>
      </c>
      <c r="F33" s="4" t="s">
        <v>409</v>
      </c>
      <c r="G33" s="4" t="s">
        <v>302</v>
      </c>
      <c r="H33" s="4" t="s">
        <v>247</v>
      </c>
      <c r="I33" s="10" t="s">
        <v>210</v>
      </c>
      <c r="J33" s="9" t="s">
        <v>429</v>
      </c>
      <c r="K33" s="4" t="s">
        <v>409</v>
      </c>
      <c r="L33" s="4" t="s">
        <v>302</v>
      </c>
      <c r="M33" s="4" t="s">
        <v>246</v>
      </c>
      <c r="N33" s="4" t="s">
        <v>245</v>
      </c>
      <c r="O33" s="4" t="s">
        <v>321</v>
      </c>
      <c r="P33" s="4" t="s">
        <v>316</v>
      </c>
      <c r="Q33" s="4" t="s">
        <v>245</v>
      </c>
      <c r="R33" s="10" t="s">
        <v>227</v>
      </c>
      <c r="S33" s="9" t="s">
        <v>452</v>
      </c>
      <c r="T33" s="4" t="s">
        <v>1223</v>
      </c>
      <c r="U33" s="10" t="s">
        <v>247</v>
      </c>
    </row>
    <row r="34" spans="1:21" x14ac:dyDescent="0.25">
      <c r="A34" s="4"/>
      <c r="B34" s="9" t="s">
        <v>174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176</v>
      </c>
      <c r="T34" s="4" t="s">
        <v>250</v>
      </c>
      <c r="U34" s="10" t="s">
        <v>174</v>
      </c>
    </row>
    <row r="35" spans="1:21" x14ac:dyDescent="0.25">
      <c r="A35" s="4" t="s">
        <v>2003</v>
      </c>
      <c r="B35" s="9" t="s">
        <v>238</v>
      </c>
      <c r="C35" s="9" t="s">
        <v>325</v>
      </c>
      <c r="D35" s="10" t="s">
        <v>239</v>
      </c>
      <c r="E35" s="9" t="s">
        <v>236</v>
      </c>
      <c r="F35" s="4" t="s">
        <v>239</v>
      </c>
      <c r="G35" s="4" t="s">
        <v>383</v>
      </c>
      <c r="H35" s="4" t="s">
        <v>355</v>
      </c>
      <c r="I35" s="10" t="s">
        <v>234</v>
      </c>
      <c r="J35" s="9" t="s">
        <v>236</v>
      </c>
      <c r="K35" s="4" t="s">
        <v>239</v>
      </c>
      <c r="L35" s="4" t="s">
        <v>383</v>
      </c>
      <c r="M35" s="4" t="s">
        <v>327</v>
      </c>
      <c r="N35" s="4" t="s">
        <v>237</v>
      </c>
      <c r="O35" s="4" t="s">
        <v>374</v>
      </c>
      <c r="P35" s="4" t="s">
        <v>308</v>
      </c>
      <c r="Q35" s="4" t="s">
        <v>328</v>
      </c>
      <c r="R35" s="10" t="s">
        <v>289</v>
      </c>
      <c r="S35" s="9" t="s">
        <v>354</v>
      </c>
      <c r="T35" s="4" t="s">
        <v>325</v>
      </c>
      <c r="U35" s="10" t="s">
        <v>310</v>
      </c>
    </row>
    <row r="36" spans="1:21" x14ac:dyDescent="0.25">
      <c r="A36" s="4"/>
      <c r="B36" s="9" t="s">
        <v>726</v>
      </c>
      <c r="C36" s="9" t="s">
        <v>1305</v>
      </c>
      <c r="D36" s="10" t="s">
        <v>420</v>
      </c>
      <c r="E36" s="9" t="s">
        <v>488</v>
      </c>
      <c r="F36" s="4" t="s">
        <v>408</v>
      </c>
      <c r="G36" s="4" t="s">
        <v>303</v>
      </c>
      <c r="H36" s="4" t="s">
        <v>348</v>
      </c>
      <c r="I36" s="10" t="s">
        <v>247</v>
      </c>
      <c r="J36" s="9" t="s">
        <v>488</v>
      </c>
      <c r="K36" s="4" t="s">
        <v>408</v>
      </c>
      <c r="L36" s="4" t="s">
        <v>303</v>
      </c>
      <c r="M36" s="4" t="s">
        <v>246</v>
      </c>
      <c r="N36" s="4" t="s">
        <v>245</v>
      </c>
      <c r="O36" s="4" t="s">
        <v>270</v>
      </c>
      <c r="P36" s="4" t="s">
        <v>321</v>
      </c>
      <c r="Q36" s="4" t="s">
        <v>246</v>
      </c>
      <c r="R36" s="10" t="s">
        <v>224</v>
      </c>
      <c r="S36" s="9" t="s">
        <v>318</v>
      </c>
      <c r="T36" s="4" t="s">
        <v>335</v>
      </c>
      <c r="U36" s="10" t="s">
        <v>270</v>
      </c>
    </row>
    <row r="37" spans="1:21" x14ac:dyDescent="0.25">
      <c r="A37" s="4"/>
      <c r="B37" s="9" t="s">
        <v>461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413</v>
      </c>
      <c r="T37" s="4" t="s">
        <v>461</v>
      </c>
      <c r="U37" s="10" t="s">
        <v>462</v>
      </c>
    </row>
    <row r="38" spans="1:21" x14ac:dyDescent="0.25">
      <c r="A38" s="4" t="s">
        <v>319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245</v>
      </c>
      <c r="C39" s="9" t="s">
        <v>245</v>
      </c>
      <c r="D39" s="10" t="s">
        <v>245</v>
      </c>
      <c r="E39" s="9" t="s">
        <v>245</v>
      </c>
      <c r="F39" s="4" t="s">
        <v>245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245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245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320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322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245</v>
      </c>
      <c r="C45" s="9" t="s">
        <v>245</v>
      </c>
      <c r="D45" s="10" t="s">
        <v>245</v>
      </c>
      <c r="E45" s="9" t="s">
        <v>245</v>
      </c>
      <c r="F45" s="4" t="s">
        <v>245</v>
      </c>
      <c r="G45" s="4" t="s">
        <v>245</v>
      </c>
      <c r="H45" s="4" t="s">
        <v>245</v>
      </c>
      <c r="I45" s="10" t="s">
        <v>245</v>
      </c>
      <c r="J45" s="9" t="s">
        <v>245</v>
      </c>
      <c r="K45" s="4" t="s">
        <v>245</v>
      </c>
      <c r="L45" s="4" t="s">
        <v>245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245</v>
      </c>
      <c r="S45" s="9" t="s">
        <v>245</v>
      </c>
      <c r="T45" s="4" t="s">
        <v>245</v>
      </c>
      <c r="U45" s="10" t="s">
        <v>245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9" priority="13">
      <formula>$B$18&gt;0</formula>
    </cfRule>
  </conditionalFormatting>
  <conditionalFormatting sqref="A22:U22">
    <cfRule type="expression" dxfId="128" priority="12">
      <formula>A22&lt;&gt;""</formula>
    </cfRule>
  </conditionalFormatting>
  <conditionalFormatting sqref="A25:U25">
    <cfRule type="expression" dxfId="127" priority="11">
      <formula>A25&lt;&gt;""</formula>
    </cfRule>
  </conditionalFormatting>
  <conditionalFormatting sqref="A28:U28">
    <cfRule type="expression" dxfId="126" priority="10">
      <formula>A28&lt;&gt;""</formula>
    </cfRule>
  </conditionalFormatting>
  <conditionalFormatting sqref="A31:U31">
    <cfRule type="expression" dxfId="125" priority="9">
      <formula>A31&lt;&gt;""</formula>
    </cfRule>
  </conditionalFormatting>
  <conditionalFormatting sqref="A34:U34">
    <cfRule type="expression" dxfId="124" priority="8">
      <formula>A34&lt;&gt;""</formula>
    </cfRule>
  </conditionalFormatting>
  <conditionalFormatting sqref="A37:U37">
    <cfRule type="expression" dxfId="123" priority="7">
      <formula>A37&lt;&gt;""</formula>
    </cfRule>
  </conditionalFormatting>
  <conditionalFormatting sqref="A40:U40">
    <cfRule type="expression" dxfId="122" priority="6">
      <formula>A40&lt;&gt;""</formula>
    </cfRule>
  </conditionalFormatting>
  <conditionalFormatting sqref="A43:U43">
    <cfRule type="expression" dxfId="121" priority="5">
      <formula>A43&lt;&gt;""</formula>
    </cfRule>
  </conditionalFormatting>
  <conditionalFormatting sqref="A46:U46">
    <cfRule type="expression" dxfId="120" priority="4">
      <formula>A46&lt;&gt;""</formula>
    </cfRule>
  </conditionalFormatting>
  <conditionalFormatting sqref="A49:U49">
    <cfRule type="expression" dxfId="119" priority="3">
      <formula>A49&lt;&gt;""</formula>
    </cfRule>
  </conditionalFormatting>
  <conditionalFormatting sqref="A52:U52">
    <cfRule type="expression" dxfId="118" priority="2">
      <formula>A52&lt;&gt;""</formula>
    </cfRule>
  </conditionalFormatting>
  <conditionalFormatting sqref="A55:U55">
    <cfRule type="expression" dxfId="1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140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2004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321</v>
      </c>
      <c r="B20" s="9" t="s">
        <v>1444</v>
      </c>
      <c r="C20" s="9" t="s">
        <v>663</v>
      </c>
      <c r="D20" s="10" t="s">
        <v>1444</v>
      </c>
      <c r="E20" s="9" t="s">
        <v>1444</v>
      </c>
      <c r="F20" s="4" t="s">
        <v>663</v>
      </c>
      <c r="G20" s="4" t="s">
        <v>1444</v>
      </c>
      <c r="H20" s="4" t="s">
        <v>663</v>
      </c>
      <c r="I20" s="10" t="s">
        <v>627</v>
      </c>
      <c r="J20" s="9" t="s">
        <v>1444</v>
      </c>
      <c r="K20" s="4" t="s">
        <v>663</v>
      </c>
      <c r="L20" s="4" t="s">
        <v>1444</v>
      </c>
      <c r="M20" s="4" t="s">
        <v>663</v>
      </c>
      <c r="N20" s="4" t="s">
        <v>663</v>
      </c>
      <c r="O20" s="4" t="s">
        <v>663</v>
      </c>
      <c r="P20" s="4" t="s">
        <v>663</v>
      </c>
      <c r="Q20" s="4" t="s">
        <v>663</v>
      </c>
      <c r="R20" s="10" t="s">
        <v>604</v>
      </c>
      <c r="S20" s="9" t="s">
        <v>663</v>
      </c>
      <c r="T20" s="4" t="s">
        <v>1444</v>
      </c>
      <c r="U20" s="10" t="s">
        <v>663</v>
      </c>
    </row>
    <row r="21" spans="1:21" x14ac:dyDescent="0.25">
      <c r="A21" s="4"/>
      <c r="B21" s="9" t="s">
        <v>2005</v>
      </c>
      <c r="C21" s="9" t="s">
        <v>2006</v>
      </c>
      <c r="D21" s="10" t="s">
        <v>973</v>
      </c>
      <c r="E21" s="9" t="s">
        <v>1837</v>
      </c>
      <c r="F21" s="4" t="s">
        <v>219</v>
      </c>
      <c r="G21" s="4" t="s">
        <v>1228</v>
      </c>
      <c r="H21" s="4" t="s">
        <v>221</v>
      </c>
      <c r="I21" s="10" t="s">
        <v>204</v>
      </c>
      <c r="J21" s="9" t="s">
        <v>1837</v>
      </c>
      <c r="K21" s="4" t="s">
        <v>219</v>
      </c>
      <c r="L21" s="4" t="s">
        <v>1228</v>
      </c>
      <c r="M21" s="4" t="s">
        <v>223</v>
      </c>
      <c r="N21" s="4" t="s">
        <v>224</v>
      </c>
      <c r="O21" s="4" t="s">
        <v>225</v>
      </c>
      <c r="P21" s="4" t="s">
        <v>226</v>
      </c>
      <c r="Q21" s="4" t="s">
        <v>227</v>
      </c>
      <c r="R21" s="10" t="s">
        <v>1223</v>
      </c>
      <c r="S21" s="9" t="s">
        <v>229</v>
      </c>
      <c r="T21" s="4" t="s">
        <v>2007</v>
      </c>
      <c r="U21" s="10" t="s">
        <v>231</v>
      </c>
    </row>
    <row r="22" spans="1:21" x14ac:dyDescent="0.25">
      <c r="A22" s="4"/>
      <c r="B22" s="9" t="s">
        <v>2008</v>
      </c>
      <c r="C22" s="9" t="s">
        <v>159</v>
      </c>
      <c r="D22" s="10" t="s">
        <v>158</v>
      </c>
      <c r="E22" s="9" t="s">
        <v>492</v>
      </c>
      <c r="F22" s="4" t="s">
        <v>966</v>
      </c>
      <c r="G22" s="4" t="s">
        <v>492</v>
      </c>
      <c r="H22" s="4" t="s">
        <v>966</v>
      </c>
      <c r="I22" s="10" t="s">
        <v>250</v>
      </c>
      <c r="J22" s="9" t="s">
        <v>1452</v>
      </c>
      <c r="K22" s="4" t="s">
        <v>770</v>
      </c>
      <c r="L22" s="4" t="s">
        <v>1452</v>
      </c>
      <c r="M22" s="4" t="s">
        <v>770</v>
      </c>
      <c r="N22" s="4" t="s">
        <v>770</v>
      </c>
      <c r="O22" s="4" t="s">
        <v>770</v>
      </c>
      <c r="P22" s="4" t="s">
        <v>770</v>
      </c>
      <c r="Q22" s="4" t="s">
        <v>770</v>
      </c>
      <c r="R22" s="10" t="s">
        <v>250</v>
      </c>
      <c r="S22" s="9" t="s">
        <v>175</v>
      </c>
      <c r="T22" s="4" t="s">
        <v>461</v>
      </c>
      <c r="U22" s="10" t="s">
        <v>175</v>
      </c>
    </row>
    <row r="23" spans="1:21" x14ac:dyDescent="0.25">
      <c r="A23" s="4" t="s">
        <v>316</v>
      </c>
      <c r="B23" s="9" t="s">
        <v>310</v>
      </c>
      <c r="C23" s="9" t="s">
        <v>237</v>
      </c>
      <c r="D23" s="10" t="s">
        <v>310</v>
      </c>
      <c r="E23" s="9" t="s">
        <v>310</v>
      </c>
      <c r="F23" s="4" t="s">
        <v>237</v>
      </c>
      <c r="G23" s="4" t="s">
        <v>310</v>
      </c>
      <c r="H23" s="4" t="s">
        <v>237</v>
      </c>
      <c r="I23" s="10" t="s">
        <v>309</v>
      </c>
      <c r="J23" s="9" t="s">
        <v>310</v>
      </c>
      <c r="K23" s="4" t="s">
        <v>237</v>
      </c>
      <c r="L23" s="4" t="s">
        <v>310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308</v>
      </c>
      <c r="S23" s="9" t="s">
        <v>237</v>
      </c>
      <c r="T23" s="4" t="s">
        <v>310</v>
      </c>
      <c r="U23" s="10" t="s">
        <v>237</v>
      </c>
    </row>
    <row r="24" spans="1:21" x14ac:dyDescent="0.25">
      <c r="A24" s="4"/>
      <c r="B24" s="9" t="s">
        <v>366</v>
      </c>
      <c r="C24" s="9" t="s">
        <v>247</v>
      </c>
      <c r="D24" s="10" t="s">
        <v>223</v>
      </c>
      <c r="E24" s="9" t="s">
        <v>301</v>
      </c>
      <c r="F24" s="4" t="s">
        <v>245</v>
      </c>
      <c r="G24" s="4" t="s">
        <v>247</v>
      </c>
      <c r="H24" s="4" t="s">
        <v>245</v>
      </c>
      <c r="I24" s="10" t="s">
        <v>246</v>
      </c>
      <c r="J24" s="9" t="s">
        <v>301</v>
      </c>
      <c r="K24" s="4" t="s">
        <v>245</v>
      </c>
      <c r="L24" s="4" t="s">
        <v>247</v>
      </c>
      <c r="M24" s="4" t="s">
        <v>245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246</v>
      </c>
      <c r="S24" s="9" t="s">
        <v>245</v>
      </c>
      <c r="T24" s="4" t="s">
        <v>366</v>
      </c>
      <c r="U24" s="10" t="s">
        <v>245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6" priority="13">
      <formula>$B$18&gt;0</formula>
    </cfRule>
  </conditionalFormatting>
  <conditionalFormatting sqref="A22:U22">
    <cfRule type="expression" dxfId="115" priority="12">
      <formula>A22&lt;&gt;""</formula>
    </cfRule>
  </conditionalFormatting>
  <conditionalFormatting sqref="A25:U25">
    <cfRule type="expression" dxfId="114" priority="11">
      <formula>A25&lt;&gt;""</formula>
    </cfRule>
  </conditionalFormatting>
  <conditionalFormatting sqref="A28:U28">
    <cfRule type="expression" dxfId="113" priority="10">
      <formula>A28&lt;&gt;""</formula>
    </cfRule>
  </conditionalFormatting>
  <conditionalFormatting sqref="A31:U31">
    <cfRule type="expression" dxfId="112" priority="9">
      <formula>A31&lt;&gt;""</formula>
    </cfRule>
  </conditionalFormatting>
  <conditionalFormatting sqref="A34:U34">
    <cfRule type="expression" dxfId="111" priority="8">
      <formula>A34&lt;&gt;""</formula>
    </cfRule>
  </conditionalFormatting>
  <conditionalFormatting sqref="A37:U37">
    <cfRule type="expression" dxfId="110" priority="7">
      <formula>A37&lt;&gt;""</formula>
    </cfRule>
  </conditionalFormatting>
  <conditionalFormatting sqref="A40:U40">
    <cfRule type="expression" dxfId="109" priority="6">
      <formula>A40&lt;&gt;""</formula>
    </cfRule>
  </conditionalFormatting>
  <conditionalFormatting sqref="A43:U43">
    <cfRule type="expression" dxfId="108" priority="5">
      <formula>A43&lt;&gt;""</formula>
    </cfRule>
  </conditionalFormatting>
  <conditionalFormatting sqref="A46:U46">
    <cfRule type="expression" dxfId="107" priority="4">
      <formula>A46&lt;&gt;""</formula>
    </cfRule>
  </conditionalFormatting>
  <conditionalFormatting sqref="A49:U49">
    <cfRule type="expression" dxfId="106" priority="3">
      <formula>A49&lt;&gt;""</formula>
    </cfRule>
  </conditionalFormatting>
  <conditionalFormatting sqref="A52:U52">
    <cfRule type="expression" dxfId="105" priority="2">
      <formula>A52&lt;&gt;""</formula>
    </cfRule>
  </conditionalFormatting>
  <conditionalFormatting sqref="A55:U55">
    <cfRule type="expression" dxfId="1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141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2009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321</v>
      </c>
      <c r="B20" s="9" t="s">
        <v>517</v>
      </c>
      <c r="C20" s="9" t="s">
        <v>518</v>
      </c>
      <c r="D20" s="10" t="s">
        <v>515</v>
      </c>
      <c r="E20" s="9" t="s">
        <v>521</v>
      </c>
      <c r="F20" s="4" t="s">
        <v>518</v>
      </c>
      <c r="G20" s="4" t="s">
        <v>522</v>
      </c>
      <c r="H20" s="4" t="s">
        <v>626</v>
      </c>
      <c r="I20" s="10" t="s">
        <v>683</v>
      </c>
      <c r="J20" s="9" t="s">
        <v>521</v>
      </c>
      <c r="K20" s="4" t="s">
        <v>518</v>
      </c>
      <c r="L20" s="4" t="s">
        <v>522</v>
      </c>
      <c r="M20" s="4" t="s">
        <v>713</v>
      </c>
      <c r="N20" s="4" t="s">
        <v>516</v>
      </c>
      <c r="O20" s="4" t="s">
        <v>520</v>
      </c>
      <c r="P20" s="4" t="s">
        <v>521</v>
      </c>
      <c r="Q20" s="4" t="s">
        <v>663</v>
      </c>
      <c r="R20" s="10" t="s">
        <v>603</v>
      </c>
      <c r="S20" s="9" t="s">
        <v>604</v>
      </c>
      <c r="T20" s="4" t="s">
        <v>516</v>
      </c>
      <c r="U20" s="10" t="s">
        <v>1444</v>
      </c>
    </row>
    <row r="21" spans="1:21" x14ac:dyDescent="0.25">
      <c r="A21" s="4"/>
      <c r="B21" s="9" t="s">
        <v>2010</v>
      </c>
      <c r="C21" s="9" t="s">
        <v>1068</v>
      </c>
      <c r="D21" s="10" t="s">
        <v>1687</v>
      </c>
      <c r="E21" s="9" t="s">
        <v>690</v>
      </c>
      <c r="F21" s="4" t="s">
        <v>1129</v>
      </c>
      <c r="G21" s="4" t="s">
        <v>634</v>
      </c>
      <c r="H21" s="4" t="s">
        <v>420</v>
      </c>
      <c r="I21" s="10" t="s">
        <v>380</v>
      </c>
      <c r="J21" s="9" t="s">
        <v>690</v>
      </c>
      <c r="K21" s="4" t="s">
        <v>1129</v>
      </c>
      <c r="L21" s="4" t="s">
        <v>634</v>
      </c>
      <c r="M21" s="4" t="s">
        <v>273</v>
      </c>
      <c r="N21" s="4" t="s">
        <v>223</v>
      </c>
      <c r="O21" s="4" t="s">
        <v>314</v>
      </c>
      <c r="P21" s="4" t="s">
        <v>348</v>
      </c>
      <c r="Q21" s="4" t="s">
        <v>227</v>
      </c>
      <c r="R21" s="10" t="s">
        <v>212</v>
      </c>
      <c r="S21" s="9" t="s">
        <v>1199</v>
      </c>
      <c r="T21" s="4" t="s">
        <v>2011</v>
      </c>
      <c r="U21" s="10" t="s">
        <v>858</v>
      </c>
    </row>
    <row r="22" spans="1:21" x14ac:dyDescent="0.25">
      <c r="A22" s="4"/>
      <c r="B22" s="9" t="s">
        <v>2012</v>
      </c>
      <c r="C22" s="9" t="s">
        <v>159</v>
      </c>
      <c r="D22" s="10" t="s">
        <v>158</v>
      </c>
      <c r="E22" s="9" t="s">
        <v>369</v>
      </c>
      <c r="F22" s="4" t="s">
        <v>369</v>
      </c>
      <c r="G22" s="4" t="s">
        <v>422</v>
      </c>
      <c r="H22" s="4" t="s">
        <v>422</v>
      </c>
      <c r="I22" s="10" t="s">
        <v>250</v>
      </c>
      <c r="J22" s="9" t="s">
        <v>2013</v>
      </c>
      <c r="K22" s="4" t="s">
        <v>2013</v>
      </c>
      <c r="L22" s="4" t="s">
        <v>1751</v>
      </c>
      <c r="M22" s="4" t="s">
        <v>172</v>
      </c>
      <c r="N22" s="4" t="s">
        <v>250</v>
      </c>
      <c r="O22" s="4" t="s">
        <v>172</v>
      </c>
      <c r="P22" s="4" t="s">
        <v>173</v>
      </c>
      <c r="Q22" s="4" t="s">
        <v>1007</v>
      </c>
      <c r="R22" s="10" t="s">
        <v>2014</v>
      </c>
      <c r="S22" s="9" t="s">
        <v>175</v>
      </c>
      <c r="T22" s="4" t="s">
        <v>461</v>
      </c>
      <c r="U22" s="10" t="s">
        <v>175</v>
      </c>
    </row>
    <row r="23" spans="1:21" x14ac:dyDescent="0.25">
      <c r="A23" s="4" t="s">
        <v>316</v>
      </c>
      <c r="B23" s="9" t="s">
        <v>307</v>
      </c>
      <c r="C23" s="9" t="s">
        <v>473</v>
      </c>
      <c r="D23" s="10" t="s">
        <v>234</v>
      </c>
      <c r="E23" s="9" t="s">
        <v>309</v>
      </c>
      <c r="F23" s="4" t="s">
        <v>307</v>
      </c>
      <c r="G23" s="4" t="s">
        <v>239</v>
      </c>
      <c r="H23" s="4" t="s">
        <v>326</v>
      </c>
      <c r="I23" s="10" t="s">
        <v>235</v>
      </c>
      <c r="J23" s="9" t="s">
        <v>309</v>
      </c>
      <c r="K23" s="4" t="s">
        <v>307</v>
      </c>
      <c r="L23" s="4" t="s">
        <v>239</v>
      </c>
      <c r="M23" s="4" t="s">
        <v>340</v>
      </c>
      <c r="N23" s="4" t="s">
        <v>237</v>
      </c>
      <c r="O23" s="4" t="s">
        <v>235</v>
      </c>
      <c r="P23" s="4" t="s">
        <v>234</v>
      </c>
      <c r="Q23" s="4" t="s">
        <v>237</v>
      </c>
      <c r="R23" s="10" t="s">
        <v>327</v>
      </c>
      <c r="S23" s="9" t="s">
        <v>310</v>
      </c>
      <c r="T23" s="4" t="s">
        <v>233</v>
      </c>
      <c r="U23" s="10" t="s">
        <v>310</v>
      </c>
    </row>
    <row r="24" spans="1:21" x14ac:dyDescent="0.25">
      <c r="A24" s="4"/>
      <c r="B24" s="9" t="s">
        <v>1305</v>
      </c>
      <c r="C24" s="9" t="s">
        <v>397</v>
      </c>
      <c r="D24" s="10" t="s">
        <v>407</v>
      </c>
      <c r="E24" s="9" t="s">
        <v>350</v>
      </c>
      <c r="F24" s="4" t="s">
        <v>223</v>
      </c>
      <c r="G24" s="4" t="s">
        <v>389</v>
      </c>
      <c r="H24" s="4" t="s">
        <v>206</v>
      </c>
      <c r="I24" s="10" t="s">
        <v>210</v>
      </c>
      <c r="J24" s="9" t="s">
        <v>350</v>
      </c>
      <c r="K24" s="4" t="s">
        <v>223</v>
      </c>
      <c r="L24" s="4" t="s">
        <v>389</v>
      </c>
      <c r="M24" s="4" t="s">
        <v>247</v>
      </c>
      <c r="N24" s="4" t="s">
        <v>245</v>
      </c>
      <c r="O24" s="4" t="s">
        <v>244</v>
      </c>
      <c r="P24" s="4" t="s">
        <v>316</v>
      </c>
      <c r="Q24" s="4" t="s">
        <v>245</v>
      </c>
      <c r="R24" s="10" t="s">
        <v>209</v>
      </c>
      <c r="S24" s="9" t="s">
        <v>246</v>
      </c>
      <c r="T24" s="4" t="s">
        <v>718</v>
      </c>
      <c r="U24" s="10" t="s">
        <v>315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246</v>
      </c>
      <c r="B26" s="9" t="s">
        <v>309</v>
      </c>
      <c r="C26" s="9" t="s">
        <v>308</v>
      </c>
      <c r="D26" s="10" t="s">
        <v>309</v>
      </c>
      <c r="E26" s="9" t="s">
        <v>309</v>
      </c>
      <c r="F26" s="4" t="s">
        <v>310</v>
      </c>
      <c r="G26" s="4" t="s">
        <v>307</v>
      </c>
      <c r="H26" s="4" t="s">
        <v>310</v>
      </c>
      <c r="I26" s="10" t="s">
        <v>237</v>
      </c>
      <c r="J26" s="9" t="s">
        <v>309</v>
      </c>
      <c r="K26" s="4" t="s">
        <v>310</v>
      </c>
      <c r="L26" s="4" t="s">
        <v>307</v>
      </c>
      <c r="M26" s="4" t="s">
        <v>237</v>
      </c>
      <c r="N26" s="4" t="s">
        <v>325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310</v>
      </c>
      <c r="T26" s="4" t="s">
        <v>473</v>
      </c>
      <c r="U26" s="10" t="s">
        <v>237</v>
      </c>
    </row>
    <row r="27" spans="1:21" x14ac:dyDescent="0.25">
      <c r="A27" s="4"/>
      <c r="B27" s="9" t="s">
        <v>380</v>
      </c>
      <c r="C27" s="9" t="s">
        <v>348</v>
      </c>
      <c r="D27" s="10" t="s">
        <v>379</v>
      </c>
      <c r="E27" s="9" t="s">
        <v>349</v>
      </c>
      <c r="F27" s="4" t="s">
        <v>246</v>
      </c>
      <c r="G27" s="4" t="s">
        <v>206</v>
      </c>
      <c r="H27" s="4" t="s">
        <v>246</v>
      </c>
      <c r="I27" s="10" t="s">
        <v>245</v>
      </c>
      <c r="J27" s="9" t="s">
        <v>349</v>
      </c>
      <c r="K27" s="4" t="s">
        <v>246</v>
      </c>
      <c r="L27" s="4" t="s">
        <v>206</v>
      </c>
      <c r="M27" s="4" t="s">
        <v>245</v>
      </c>
      <c r="N27" s="4" t="s">
        <v>246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246</v>
      </c>
      <c r="T27" s="4" t="s">
        <v>654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315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244</v>
      </c>
      <c r="C30" s="9" t="s">
        <v>316</v>
      </c>
      <c r="D30" s="10" t="s">
        <v>315</v>
      </c>
      <c r="E30" s="9" t="s">
        <v>246</v>
      </c>
      <c r="F30" s="4" t="s">
        <v>316</v>
      </c>
      <c r="G30" s="4" t="s">
        <v>316</v>
      </c>
      <c r="H30" s="4" t="s">
        <v>245</v>
      </c>
      <c r="I30" s="10" t="s">
        <v>321</v>
      </c>
      <c r="J30" s="9" t="s">
        <v>246</v>
      </c>
      <c r="K30" s="4" t="s">
        <v>316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321</v>
      </c>
      <c r="S30" s="9" t="s">
        <v>245</v>
      </c>
      <c r="T30" s="4" t="s">
        <v>244</v>
      </c>
      <c r="U30" s="10" t="s">
        <v>245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247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246</v>
      </c>
      <c r="C33" s="9" t="s">
        <v>316</v>
      </c>
      <c r="D33" s="10" t="s">
        <v>316</v>
      </c>
      <c r="E33" s="9" t="s">
        <v>316</v>
      </c>
      <c r="F33" s="4" t="s">
        <v>245</v>
      </c>
      <c r="G33" s="4" t="s">
        <v>316</v>
      </c>
      <c r="H33" s="4" t="s">
        <v>245</v>
      </c>
      <c r="I33" s="10" t="s">
        <v>245</v>
      </c>
      <c r="J33" s="9" t="s">
        <v>316</v>
      </c>
      <c r="K33" s="4" t="s">
        <v>245</v>
      </c>
      <c r="L33" s="4" t="s">
        <v>316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246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3" priority="13">
      <formula>$B$18&gt;0</formula>
    </cfRule>
  </conditionalFormatting>
  <conditionalFormatting sqref="A22:U22">
    <cfRule type="expression" dxfId="102" priority="12">
      <formula>A22&lt;&gt;""</formula>
    </cfRule>
  </conditionalFormatting>
  <conditionalFormatting sqref="A25:U25">
    <cfRule type="expression" dxfId="101" priority="11">
      <formula>A25&lt;&gt;""</formula>
    </cfRule>
  </conditionalFormatting>
  <conditionalFormatting sqref="A28:U28">
    <cfRule type="expression" dxfId="100" priority="10">
      <formula>A28&lt;&gt;""</formula>
    </cfRule>
  </conditionalFormatting>
  <conditionalFormatting sqref="A31:U31">
    <cfRule type="expression" dxfId="99" priority="9">
      <formula>A31&lt;&gt;""</formula>
    </cfRule>
  </conditionalFormatting>
  <conditionalFormatting sqref="A34:U34">
    <cfRule type="expression" dxfId="98" priority="8">
      <formula>A34&lt;&gt;""</formula>
    </cfRule>
  </conditionalFormatting>
  <conditionalFormatting sqref="A37:U37">
    <cfRule type="expression" dxfId="97" priority="7">
      <formula>A37&lt;&gt;""</formula>
    </cfRule>
  </conditionalFormatting>
  <conditionalFormatting sqref="A40:U40">
    <cfRule type="expression" dxfId="96" priority="6">
      <formula>A40&lt;&gt;""</formula>
    </cfRule>
  </conditionalFormatting>
  <conditionalFormatting sqref="A43:U43">
    <cfRule type="expression" dxfId="95" priority="5">
      <formula>A43&lt;&gt;""</formula>
    </cfRule>
  </conditionalFormatting>
  <conditionalFormatting sqref="A46:U46">
    <cfRule type="expression" dxfId="94" priority="4">
      <formula>A46&lt;&gt;""</formula>
    </cfRule>
  </conditionalFormatting>
  <conditionalFormatting sqref="A49:U49">
    <cfRule type="expression" dxfId="93" priority="3">
      <formula>A49&lt;&gt;""</formula>
    </cfRule>
  </conditionalFormatting>
  <conditionalFormatting sqref="A52:U52">
    <cfRule type="expression" dxfId="92" priority="2">
      <formula>A52&lt;&gt;""</formula>
    </cfRule>
  </conditionalFormatting>
  <conditionalFormatting sqref="A55:U55">
    <cfRule type="expression" dxfId="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142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2015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321</v>
      </c>
      <c r="B20" s="9" t="s">
        <v>683</v>
      </c>
      <c r="C20" s="9" t="s">
        <v>683</v>
      </c>
      <c r="D20" s="10" t="s">
        <v>683</v>
      </c>
      <c r="E20" s="9" t="s">
        <v>516</v>
      </c>
      <c r="F20" s="4" t="s">
        <v>523</v>
      </c>
      <c r="G20" s="4" t="s">
        <v>601</v>
      </c>
      <c r="H20" s="4" t="s">
        <v>523</v>
      </c>
      <c r="I20" s="10" t="s">
        <v>520</v>
      </c>
      <c r="J20" s="9" t="s">
        <v>516</v>
      </c>
      <c r="K20" s="4" t="s">
        <v>523</v>
      </c>
      <c r="L20" s="4" t="s">
        <v>601</v>
      </c>
      <c r="M20" s="4" t="s">
        <v>546</v>
      </c>
      <c r="N20" s="4" t="s">
        <v>663</v>
      </c>
      <c r="O20" s="4" t="s">
        <v>626</v>
      </c>
      <c r="P20" s="4" t="s">
        <v>521</v>
      </c>
      <c r="Q20" s="4" t="s">
        <v>519</v>
      </c>
      <c r="R20" s="10" t="s">
        <v>605</v>
      </c>
      <c r="S20" s="9" t="s">
        <v>523</v>
      </c>
      <c r="T20" s="4" t="s">
        <v>601</v>
      </c>
      <c r="U20" s="10" t="s">
        <v>604</v>
      </c>
    </row>
    <row r="21" spans="1:21" x14ac:dyDescent="0.25">
      <c r="A21" s="4"/>
      <c r="B21" s="9" t="s">
        <v>2016</v>
      </c>
      <c r="C21" s="9" t="s">
        <v>2017</v>
      </c>
      <c r="D21" s="10" t="s">
        <v>1375</v>
      </c>
      <c r="E21" s="9" t="s">
        <v>2018</v>
      </c>
      <c r="F21" s="4" t="s">
        <v>979</v>
      </c>
      <c r="G21" s="4" t="s">
        <v>1133</v>
      </c>
      <c r="H21" s="4" t="s">
        <v>1530</v>
      </c>
      <c r="I21" s="10" t="s">
        <v>380</v>
      </c>
      <c r="J21" s="9" t="s">
        <v>2018</v>
      </c>
      <c r="K21" s="4" t="s">
        <v>979</v>
      </c>
      <c r="L21" s="4" t="s">
        <v>1133</v>
      </c>
      <c r="M21" s="4" t="s">
        <v>207</v>
      </c>
      <c r="N21" s="4" t="s">
        <v>224</v>
      </c>
      <c r="O21" s="4" t="s">
        <v>398</v>
      </c>
      <c r="P21" s="4" t="s">
        <v>348</v>
      </c>
      <c r="Q21" s="4" t="s">
        <v>210</v>
      </c>
      <c r="R21" s="10" t="s">
        <v>576</v>
      </c>
      <c r="S21" s="9" t="s">
        <v>472</v>
      </c>
      <c r="T21" s="4" t="s">
        <v>2019</v>
      </c>
      <c r="U21" s="10" t="s">
        <v>1426</v>
      </c>
    </row>
    <row r="22" spans="1:21" x14ac:dyDescent="0.25">
      <c r="A22" s="4"/>
      <c r="B22" s="9" t="s">
        <v>2020</v>
      </c>
      <c r="C22" s="9" t="s">
        <v>250</v>
      </c>
      <c r="D22" s="10" t="s">
        <v>250</v>
      </c>
      <c r="E22" s="9" t="s">
        <v>673</v>
      </c>
      <c r="F22" s="4" t="s">
        <v>160</v>
      </c>
      <c r="G22" s="4" t="s">
        <v>160</v>
      </c>
      <c r="H22" s="4" t="s">
        <v>160</v>
      </c>
      <c r="I22" s="10" t="s">
        <v>250</v>
      </c>
      <c r="J22" s="9" t="s">
        <v>1385</v>
      </c>
      <c r="K22" s="4" t="s">
        <v>2021</v>
      </c>
      <c r="L22" s="4" t="s">
        <v>2021</v>
      </c>
      <c r="M22" s="4" t="s">
        <v>169</v>
      </c>
      <c r="N22" s="4" t="s">
        <v>1007</v>
      </c>
      <c r="O22" s="4" t="s">
        <v>169</v>
      </c>
      <c r="P22" s="4" t="s">
        <v>1029</v>
      </c>
      <c r="Q22" s="4" t="s">
        <v>250</v>
      </c>
      <c r="R22" s="10" t="s">
        <v>2021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316</v>
      </c>
      <c r="B23" s="9" t="s">
        <v>233</v>
      </c>
      <c r="C23" s="9" t="s">
        <v>234</v>
      </c>
      <c r="D23" s="10" t="s">
        <v>233</v>
      </c>
      <c r="E23" s="9" t="s">
        <v>307</v>
      </c>
      <c r="F23" s="4" t="s">
        <v>325</v>
      </c>
      <c r="G23" s="4" t="s">
        <v>234</v>
      </c>
      <c r="H23" s="4" t="s">
        <v>326</v>
      </c>
      <c r="I23" s="10" t="s">
        <v>234</v>
      </c>
      <c r="J23" s="9" t="s">
        <v>307</v>
      </c>
      <c r="K23" s="4" t="s">
        <v>325</v>
      </c>
      <c r="L23" s="4" t="s">
        <v>234</v>
      </c>
      <c r="M23" s="4" t="s">
        <v>374</v>
      </c>
      <c r="N23" s="4" t="s">
        <v>237</v>
      </c>
      <c r="O23" s="4" t="s">
        <v>307</v>
      </c>
      <c r="P23" s="4" t="s">
        <v>237</v>
      </c>
      <c r="Q23" s="4" t="s">
        <v>237</v>
      </c>
      <c r="R23" s="10" t="s">
        <v>289</v>
      </c>
      <c r="S23" s="9" t="s">
        <v>239</v>
      </c>
      <c r="T23" s="4" t="s">
        <v>236</v>
      </c>
      <c r="U23" s="10" t="s">
        <v>310</v>
      </c>
    </row>
    <row r="24" spans="1:21" x14ac:dyDescent="0.25">
      <c r="A24" s="4"/>
      <c r="B24" s="9" t="s">
        <v>431</v>
      </c>
      <c r="C24" s="9" t="s">
        <v>204</v>
      </c>
      <c r="D24" s="10" t="s">
        <v>471</v>
      </c>
      <c r="E24" s="9" t="s">
        <v>212</v>
      </c>
      <c r="F24" s="4" t="s">
        <v>452</v>
      </c>
      <c r="G24" s="4" t="s">
        <v>409</v>
      </c>
      <c r="H24" s="4" t="s">
        <v>224</v>
      </c>
      <c r="I24" s="10" t="s">
        <v>247</v>
      </c>
      <c r="J24" s="9" t="s">
        <v>212</v>
      </c>
      <c r="K24" s="4" t="s">
        <v>452</v>
      </c>
      <c r="L24" s="4" t="s">
        <v>409</v>
      </c>
      <c r="M24" s="4" t="s">
        <v>246</v>
      </c>
      <c r="N24" s="4" t="s">
        <v>245</v>
      </c>
      <c r="O24" s="4" t="s">
        <v>246</v>
      </c>
      <c r="P24" s="4" t="s">
        <v>245</v>
      </c>
      <c r="Q24" s="4" t="s">
        <v>245</v>
      </c>
      <c r="R24" s="10" t="s">
        <v>224</v>
      </c>
      <c r="S24" s="9" t="s">
        <v>223</v>
      </c>
      <c r="T24" s="4" t="s">
        <v>655</v>
      </c>
      <c r="U24" s="10" t="s">
        <v>270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246</v>
      </c>
      <c r="B26" s="9" t="s">
        <v>473</v>
      </c>
      <c r="C26" s="9" t="s">
        <v>473</v>
      </c>
      <c r="D26" s="10" t="s">
        <v>473</v>
      </c>
      <c r="E26" s="9" t="s">
        <v>309</v>
      </c>
      <c r="F26" s="4" t="s">
        <v>309</v>
      </c>
      <c r="G26" s="4" t="s">
        <v>236</v>
      </c>
      <c r="H26" s="4" t="s">
        <v>310</v>
      </c>
      <c r="I26" s="10" t="s">
        <v>307</v>
      </c>
      <c r="J26" s="9" t="s">
        <v>309</v>
      </c>
      <c r="K26" s="4" t="s">
        <v>309</v>
      </c>
      <c r="L26" s="4" t="s">
        <v>236</v>
      </c>
      <c r="M26" s="4" t="s">
        <v>325</v>
      </c>
      <c r="N26" s="4" t="s">
        <v>237</v>
      </c>
      <c r="O26" s="4" t="s">
        <v>310</v>
      </c>
      <c r="P26" s="4" t="s">
        <v>308</v>
      </c>
      <c r="Q26" s="4" t="s">
        <v>237</v>
      </c>
      <c r="R26" s="10" t="s">
        <v>308</v>
      </c>
      <c r="S26" s="9" t="s">
        <v>307</v>
      </c>
      <c r="T26" s="4" t="s">
        <v>307</v>
      </c>
      <c r="U26" s="10" t="s">
        <v>237</v>
      </c>
    </row>
    <row r="27" spans="1:21" x14ac:dyDescent="0.25">
      <c r="A27" s="4"/>
      <c r="B27" s="9" t="s">
        <v>241</v>
      </c>
      <c r="C27" s="9" t="s">
        <v>225</v>
      </c>
      <c r="D27" s="10" t="s">
        <v>249</v>
      </c>
      <c r="E27" s="9" t="s">
        <v>334</v>
      </c>
      <c r="F27" s="4" t="s">
        <v>300</v>
      </c>
      <c r="G27" s="4" t="s">
        <v>452</v>
      </c>
      <c r="H27" s="4" t="s">
        <v>316</v>
      </c>
      <c r="I27" s="10" t="s">
        <v>315</v>
      </c>
      <c r="J27" s="9" t="s">
        <v>334</v>
      </c>
      <c r="K27" s="4" t="s">
        <v>300</v>
      </c>
      <c r="L27" s="4" t="s">
        <v>452</v>
      </c>
      <c r="M27" s="4" t="s">
        <v>246</v>
      </c>
      <c r="N27" s="4" t="s">
        <v>245</v>
      </c>
      <c r="O27" s="4" t="s">
        <v>316</v>
      </c>
      <c r="P27" s="4" t="s">
        <v>321</v>
      </c>
      <c r="Q27" s="4" t="s">
        <v>245</v>
      </c>
      <c r="R27" s="10" t="s">
        <v>246</v>
      </c>
      <c r="S27" s="9" t="s">
        <v>210</v>
      </c>
      <c r="T27" s="4" t="s">
        <v>312</v>
      </c>
      <c r="U27" s="10" t="s">
        <v>246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315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309</v>
      </c>
      <c r="G29" s="4" t="s">
        <v>310</v>
      </c>
      <c r="H29" s="4" t="s">
        <v>310</v>
      </c>
      <c r="I29" s="10" t="s">
        <v>237</v>
      </c>
      <c r="J29" s="9" t="s">
        <v>310</v>
      </c>
      <c r="K29" s="4" t="s">
        <v>309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307</v>
      </c>
      <c r="Q29" s="4" t="s">
        <v>237</v>
      </c>
      <c r="R29" s="10" t="s">
        <v>237</v>
      </c>
      <c r="S29" s="9" t="s">
        <v>309</v>
      </c>
      <c r="T29" s="4" t="s">
        <v>310</v>
      </c>
      <c r="U29" s="10" t="s">
        <v>237</v>
      </c>
    </row>
    <row r="30" spans="1:21" x14ac:dyDescent="0.25">
      <c r="A30" s="4"/>
      <c r="B30" s="9" t="s">
        <v>408</v>
      </c>
      <c r="C30" s="9" t="s">
        <v>224</v>
      </c>
      <c r="D30" s="10" t="s">
        <v>227</v>
      </c>
      <c r="E30" s="9" t="s">
        <v>301</v>
      </c>
      <c r="F30" s="4" t="s">
        <v>210</v>
      </c>
      <c r="G30" s="4" t="s">
        <v>315</v>
      </c>
      <c r="H30" s="4" t="s">
        <v>316</v>
      </c>
      <c r="I30" s="10" t="s">
        <v>245</v>
      </c>
      <c r="J30" s="9" t="s">
        <v>301</v>
      </c>
      <c r="K30" s="4" t="s">
        <v>210</v>
      </c>
      <c r="L30" s="4" t="s">
        <v>315</v>
      </c>
      <c r="M30" s="4" t="s">
        <v>245</v>
      </c>
      <c r="N30" s="4" t="s">
        <v>245</v>
      </c>
      <c r="O30" s="4" t="s">
        <v>245</v>
      </c>
      <c r="P30" s="4" t="s">
        <v>316</v>
      </c>
      <c r="Q30" s="4" t="s">
        <v>245</v>
      </c>
      <c r="R30" s="10" t="s">
        <v>245</v>
      </c>
      <c r="S30" s="9" t="s">
        <v>244</v>
      </c>
      <c r="T30" s="4" t="s">
        <v>399</v>
      </c>
      <c r="U30" s="10" t="s">
        <v>316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247</v>
      </c>
      <c r="B32" s="9" t="s">
        <v>310</v>
      </c>
      <c r="C32" s="9" t="s">
        <v>310</v>
      </c>
      <c r="D32" s="10" t="s">
        <v>310</v>
      </c>
      <c r="E32" s="9" t="s">
        <v>310</v>
      </c>
      <c r="F32" s="4" t="s">
        <v>237</v>
      </c>
      <c r="G32" s="4" t="s">
        <v>310</v>
      </c>
      <c r="H32" s="4" t="s">
        <v>309</v>
      </c>
      <c r="I32" s="10" t="s">
        <v>310</v>
      </c>
      <c r="J32" s="9" t="s">
        <v>310</v>
      </c>
      <c r="K32" s="4" t="s">
        <v>237</v>
      </c>
      <c r="L32" s="4" t="s">
        <v>310</v>
      </c>
      <c r="M32" s="4" t="s">
        <v>308</v>
      </c>
      <c r="N32" s="4" t="s">
        <v>237</v>
      </c>
      <c r="O32" s="4" t="s">
        <v>239</v>
      </c>
      <c r="P32" s="4" t="s">
        <v>237</v>
      </c>
      <c r="Q32" s="4" t="s">
        <v>239</v>
      </c>
      <c r="R32" s="10" t="s">
        <v>237</v>
      </c>
      <c r="S32" s="9" t="s">
        <v>237</v>
      </c>
      <c r="T32" s="4" t="s">
        <v>310</v>
      </c>
      <c r="U32" s="10" t="s">
        <v>237</v>
      </c>
    </row>
    <row r="33" spans="1:21" x14ac:dyDescent="0.25">
      <c r="A33" s="4"/>
      <c r="B33" s="9" t="s">
        <v>208</v>
      </c>
      <c r="C33" s="9" t="s">
        <v>207</v>
      </c>
      <c r="D33" s="10" t="s">
        <v>207</v>
      </c>
      <c r="E33" s="9" t="s">
        <v>273</v>
      </c>
      <c r="F33" s="4" t="s">
        <v>316</v>
      </c>
      <c r="G33" s="4" t="s">
        <v>315</v>
      </c>
      <c r="H33" s="4" t="s">
        <v>247</v>
      </c>
      <c r="I33" s="10" t="s">
        <v>316</v>
      </c>
      <c r="J33" s="9" t="s">
        <v>273</v>
      </c>
      <c r="K33" s="4" t="s">
        <v>316</v>
      </c>
      <c r="L33" s="4" t="s">
        <v>315</v>
      </c>
      <c r="M33" s="4" t="s">
        <v>321</v>
      </c>
      <c r="N33" s="4" t="s">
        <v>245</v>
      </c>
      <c r="O33" s="4" t="s">
        <v>315</v>
      </c>
      <c r="P33" s="4" t="s">
        <v>245</v>
      </c>
      <c r="Q33" s="4" t="s">
        <v>316</v>
      </c>
      <c r="R33" s="10" t="s">
        <v>321</v>
      </c>
      <c r="S33" s="9" t="s">
        <v>245</v>
      </c>
      <c r="T33" s="4" t="s">
        <v>208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244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310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310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310</v>
      </c>
      <c r="T35" s="4" t="s">
        <v>237</v>
      </c>
      <c r="U35" s="10" t="s">
        <v>237</v>
      </c>
    </row>
    <row r="36" spans="1:21" x14ac:dyDescent="0.25">
      <c r="A36" s="4"/>
      <c r="B36" s="9" t="s">
        <v>244</v>
      </c>
      <c r="C36" s="9" t="s">
        <v>315</v>
      </c>
      <c r="D36" s="10" t="s">
        <v>246</v>
      </c>
      <c r="E36" s="9" t="s">
        <v>246</v>
      </c>
      <c r="F36" s="4" t="s">
        <v>315</v>
      </c>
      <c r="G36" s="4" t="s">
        <v>321</v>
      </c>
      <c r="H36" s="4" t="s">
        <v>245</v>
      </c>
      <c r="I36" s="10" t="s">
        <v>245</v>
      </c>
      <c r="J36" s="9" t="s">
        <v>246</v>
      </c>
      <c r="K36" s="4" t="s">
        <v>315</v>
      </c>
      <c r="L36" s="4" t="s">
        <v>321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246</v>
      </c>
      <c r="T36" s="4" t="s">
        <v>246</v>
      </c>
      <c r="U36" s="10" t="s">
        <v>316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270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315</v>
      </c>
      <c r="C39" s="9" t="s">
        <v>315</v>
      </c>
      <c r="D39" s="10" t="s">
        <v>321</v>
      </c>
      <c r="E39" s="9" t="s">
        <v>315</v>
      </c>
      <c r="F39" s="4" t="s">
        <v>245</v>
      </c>
      <c r="G39" s="4" t="s">
        <v>245</v>
      </c>
      <c r="H39" s="4" t="s">
        <v>245</v>
      </c>
      <c r="I39" s="10" t="s">
        <v>245</v>
      </c>
      <c r="J39" s="9" t="s">
        <v>315</v>
      </c>
      <c r="K39" s="4" t="s">
        <v>245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315</v>
      </c>
      <c r="U39" s="10" t="s">
        <v>245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300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321</v>
      </c>
      <c r="C42" s="9" t="s">
        <v>321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321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321</v>
      </c>
      <c r="S42" s="9" t="s">
        <v>245</v>
      </c>
      <c r="T42" s="4" t="s">
        <v>321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210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321</v>
      </c>
      <c r="C45" s="9" t="s">
        <v>245</v>
      </c>
      <c r="D45" s="10" t="s">
        <v>321</v>
      </c>
      <c r="E45" s="9" t="s">
        <v>321</v>
      </c>
      <c r="F45" s="4" t="s">
        <v>245</v>
      </c>
      <c r="G45" s="4" t="s">
        <v>245</v>
      </c>
      <c r="H45" s="4" t="s">
        <v>245</v>
      </c>
      <c r="I45" s="10" t="s">
        <v>245</v>
      </c>
      <c r="J45" s="9" t="s">
        <v>321</v>
      </c>
      <c r="K45" s="4" t="s">
        <v>245</v>
      </c>
      <c r="L45" s="4" t="s">
        <v>245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245</v>
      </c>
      <c r="S45" s="9" t="s">
        <v>245</v>
      </c>
      <c r="T45" s="4" t="s">
        <v>321</v>
      </c>
      <c r="U45" s="10" t="s">
        <v>245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0" priority="13">
      <formula>$B$18&gt;0</formula>
    </cfRule>
  </conditionalFormatting>
  <conditionalFormatting sqref="A22:U22">
    <cfRule type="expression" dxfId="89" priority="12">
      <formula>A22&lt;&gt;""</formula>
    </cfRule>
  </conditionalFormatting>
  <conditionalFormatting sqref="A25:U25">
    <cfRule type="expression" dxfId="88" priority="11">
      <formula>A25&lt;&gt;""</formula>
    </cfRule>
  </conditionalFormatting>
  <conditionalFormatting sqref="A28:U28">
    <cfRule type="expression" dxfId="87" priority="10">
      <formula>A28&lt;&gt;""</formula>
    </cfRule>
  </conditionalFormatting>
  <conditionalFormatting sqref="A31:U31">
    <cfRule type="expression" dxfId="86" priority="9">
      <formula>A31&lt;&gt;""</formula>
    </cfRule>
  </conditionalFormatting>
  <conditionalFormatting sqref="A34:U34">
    <cfRule type="expression" dxfId="85" priority="8">
      <formula>A34&lt;&gt;""</formula>
    </cfRule>
  </conditionalFormatting>
  <conditionalFormatting sqref="A37:U37">
    <cfRule type="expression" dxfId="84" priority="7">
      <formula>A37&lt;&gt;""</formula>
    </cfRule>
  </conditionalFormatting>
  <conditionalFormatting sqref="A40:U40">
    <cfRule type="expression" dxfId="83" priority="6">
      <formula>A40&lt;&gt;""</formula>
    </cfRule>
  </conditionalFormatting>
  <conditionalFormatting sqref="A43:U43">
    <cfRule type="expression" dxfId="82" priority="5">
      <formula>A43&lt;&gt;""</formula>
    </cfRule>
  </conditionalFormatting>
  <conditionalFormatting sqref="A46:U46">
    <cfRule type="expression" dxfId="81" priority="4">
      <formula>A46&lt;&gt;""</formula>
    </cfRule>
  </conditionalFormatting>
  <conditionalFormatting sqref="A49:U49">
    <cfRule type="expression" dxfId="80" priority="3">
      <formula>A49&lt;&gt;""</formula>
    </cfRule>
  </conditionalFormatting>
  <conditionalFormatting sqref="A52:U52">
    <cfRule type="expression" dxfId="79" priority="2">
      <formula>A52&lt;&gt;""</formula>
    </cfRule>
  </conditionalFormatting>
  <conditionalFormatting sqref="A55:U55">
    <cfRule type="expression" dxfId="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143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2022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321</v>
      </c>
      <c r="B20" s="9" t="s">
        <v>516</v>
      </c>
      <c r="C20" s="9" t="s">
        <v>683</v>
      </c>
      <c r="D20" s="10" t="s">
        <v>515</v>
      </c>
      <c r="E20" s="9" t="s">
        <v>519</v>
      </c>
      <c r="F20" s="4" t="s">
        <v>603</v>
      </c>
      <c r="G20" s="4" t="s">
        <v>522</v>
      </c>
      <c r="H20" s="4" t="s">
        <v>603</v>
      </c>
      <c r="I20" s="10" t="s">
        <v>519</v>
      </c>
      <c r="J20" s="9" t="s">
        <v>519</v>
      </c>
      <c r="K20" s="4" t="s">
        <v>603</v>
      </c>
      <c r="L20" s="4" t="s">
        <v>522</v>
      </c>
      <c r="M20" s="4" t="s">
        <v>683</v>
      </c>
      <c r="N20" s="4" t="s">
        <v>663</v>
      </c>
      <c r="O20" s="4" t="s">
        <v>601</v>
      </c>
      <c r="P20" s="4" t="s">
        <v>604</v>
      </c>
      <c r="Q20" s="4" t="s">
        <v>663</v>
      </c>
      <c r="R20" s="10" t="s">
        <v>602</v>
      </c>
      <c r="S20" s="9" t="s">
        <v>544</v>
      </c>
      <c r="T20" s="4" t="s">
        <v>520</v>
      </c>
      <c r="U20" s="10" t="s">
        <v>1444</v>
      </c>
    </row>
    <row r="21" spans="1:21" x14ac:dyDescent="0.25">
      <c r="A21" s="4"/>
      <c r="B21" s="9" t="s">
        <v>2023</v>
      </c>
      <c r="C21" s="9" t="s">
        <v>789</v>
      </c>
      <c r="D21" s="10" t="s">
        <v>2024</v>
      </c>
      <c r="E21" s="9" t="s">
        <v>2025</v>
      </c>
      <c r="F21" s="4" t="s">
        <v>1240</v>
      </c>
      <c r="G21" s="4" t="s">
        <v>404</v>
      </c>
      <c r="H21" s="4" t="s">
        <v>744</v>
      </c>
      <c r="I21" s="10" t="s">
        <v>688</v>
      </c>
      <c r="J21" s="9" t="s">
        <v>2025</v>
      </c>
      <c r="K21" s="4" t="s">
        <v>1240</v>
      </c>
      <c r="L21" s="4" t="s">
        <v>404</v>
      </c>
      <c r="M21" s="4" t="s">
        <v>271</v>
      </c>
      <c r="N21" s="4" t="s">
        <v>224</v>
      </c>
      <c r="O21" s="4" t="s">
        <v>389</v>
      </c>
      <c r="P21" s="4" t="s">
        <v>226</v>
      </c>
      <c r="Q21" s="4" t="s">
        <v>227</v>
      </c>
      <c r="R21" s="10" t="s">
        <v>467</v>
      </c>
      <c r="S21" s="9" t="s">
        <v>420</v>
      </c>
      <c r="T21" s="4" t="s">
        <v>2026</v>
      </c>
      <c r="U21" s="10" t="s">
        <v>1604</v>
      </c>
    </row>
    <row r="22" spans="1:21" x14ac:dyDescent="0.25">
      <c r="A22" s="4"/>
      <c r="B22" s="9" t="s">
        <v>2027</v>
      </c>
      <c r="C22" s="9" t="s">
        <v>250</v>
      </c>
      <c r="D22" s="10" t="s">
        <v>250</v>
      </c>
      <c r="E22" s="9" t="s">
        <v>673</v>
      </c>
      <c r="F22" s="4" t="s">
        <v>1288</v>
      </c>
      <c r="G22" s="4" t="s">
        <v>160</v>
      </c>
      <c r="H22" s="4" t="s">
        <v>160</v>
      </c>
      <c r="I22" s="10" t="s">
        <v>161</v>
      </c>
      <c r="J22" s="9" t="s">
        <v>2028</v>
      </c>
      <c r="K22" s="4" t="s">
        <v>2029</v>
      </c>
      <c r="L22" s="4" t="s">
        <v>2029</v>
      </c>
      <c r="M22" s="4" t="s">
        <v>250</v>
      </c>
      <c r="N22" s="4" t="s">
        <v>437</v>
      </c>
      <c r="O22" s="4" t="s">
        <v>1841</v>
      </c>
      <c r="P22" s="4" t="s">
        <v>437</v>
      </c>
      <c r="Q22" s="4" t="s">
        <v>437</v>
      </c>
      <c r="R22" s="10" t="s">
        <v>2029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316</v>
      </c>
      <c r="B23" s="9" t="s">
        <v>234</v>
      </c>
      <c r="C23" s="9" t="s">
        <v>233</v>
      </c>
      <c r="D23" s="10" t="s">
        <v>234</v>
      </c>
      <c r="E23" s="9" t="s">
        <v>307</v>
      </c>
      <c r="F23" s="4" t="s">
        <v>325</v>
      </c>
      <c r="G23" s="4" t="s">
        <v>234</v>
      </c>
      <c r="H23" s="4" t="s">
        <v>235</v>
      </c>
      <c r="I23" s="10" t="s">
        <v>236</v>
      </c>
      <c r="J23" s="9" t="s">
        <v>307</v>
      </c>
      <c r="K23" s="4" t="s">
        <v>325</v>
      </c>
      <c r="L23" s="4" t="s">
        <v>234</v>
      </c>
      <c r="M23" s="4" t="s">
        <v>326</v>
      </c>
      <c r="N23" s="4" t="s">
        <v>237</v>
      </c>
      <c r="O23" s="4" t="s">
        <v>236</v>
      </c>
      <c r="P23" s="4" t="s">
        <v>237</v>
      </c>
      <c r="Q23" s="4" t="s">
        <v>237</v>
      </c>
      <c r="R23" s="10" t="s">
        <v>327</v>
      </c>
      <c r="S23" s="9" t="s">
        <v>328</v>
      </c>
      <c r="T23" s="4" t="s">
        <v>234</v>
      </c>
      <c r="U23" s="10" t="s">
        <v>310</v>
      </c>
    </row>
    <row r="24" spans="1:21" x14ac:dyDescent="0.25">
      <c r="A24" s="4"/>
      <c r="B24" s="9" t="s">
        <v>377</v>
      </c>
      <c r="C24" s="9" t="s">
        <v>407</v>
      </c>
      <c r="D24" s="10" t="s">
        <v>752</v>
      </c>
      <c r="E24" s="9" t="s">
        <v>752</v>
      </c>
      <c r="F24" s="4" t="s">
        <v>452</v>
      </c>
      <c r="G24" s="4" t="s">
        <v>226</v>
      </c>
      <c r="H24" s="4" t="s">
        <v>209</v>
      </c>
      <c r="I24" s="10" t="s">
        <v>244</v>
      </c>
      <c r="J24" s="9" t="s">
        <v>752</v>
      </c>
      <c r="K24" s="4" t="s">
        <v>452</v>
      </c>
      <c r="L24" s="4" t="s">
        <v>226</v>
      </c>
      <c r="M24" s="4" t="s">
        <v>246</v>
      </c>
      <c r="N24" s="4" t="s">
        <v>245</v>
      </c>
      <c r="O24" s="4" t="s">
        <v>315</v>
      </c>
      <c r="P24" s="4" t="s">
        <v>245</v>
      </c>
      <c r="Q24" s="4" t="s">
        <v>245</v>
      </c>
      <c r="R24" s="10" t="s">
        <v>209</v>
      </c>
      <c r="S24" s="9" t="s">
        <v>314</v>
      </c>
      <c r="T24" s="4" t="s">
        <v>1197</v>
      </c>
      <c r="U24" s="10" t="s">
        <v>244</v>
      </c>
    </row>
    <row r="25" spans="1:21" x14ac:dyDescent="0.25">
      <c r="A25" s="4"/>
      <c r="B25" s="9" t="s">
        <v>174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246</v>
      </c>
      <c r="B26" s="9" t="s">
        <v>309</v>
      </c>
      <c r="C26" s="9" t="s">
        <v>473</v>
      </c>
      <c r="D26" s="10" t="s">
        <v>309</v>
      </c>
      <c r="E26" s="9" t="s">
        <v>309</v>
      </c>
      <c r="F26" s="4" t="s">
        <v>309</v>
      </c>
      <c r="G26" s="4" t="s">
        <v>307</v>
      </c>
      <c r="H26" s="4" t="s">
        <v>307</v>
      </c>
      <c r="I26" s="10" t="s">
        <v>310</v>
      </c>
      <c r="J26" s="9" t="s">
        <v>309</v>
      </c>
      <c r="K26" s="4" t="s">
        <v>309</v>
      </c>
      <c r="L26" s="4" t="s">
        <v>307</v>
      </c>
      <c r="M26" s="4" t="s">
        <v>237</v>
      </c>
      <c r="N26" s="4" t="s">
        <v>237</v>
      </c>
      <c r="O26" s="4" t="s">
        <v>239</v>
      </c>
      <c r="P26" s="4" t="s">
        <v>308</v>
      </c>
      <c r="Q26" s="4" t="s">
        <v>237</v>
      </c>
      <c r="R26" s="10" t="s">
        <v>473</v>
      </c>
      <c r="S26" s="9" t="s">
        <v>238</v>
      </c>
      <c r="T26" s="4" t="s">
        <v>309</v>
      </c>
      <c r="U26" s="10" t="s">
        <v>237</v>
      </c>
    </row>
    <row r="27" spans="1:21" x14ac:dyDescent="0.25">
      <c r="A27" s="4"/>
      <c r="B27" s="9" t="s">
        <v>576</v>
      </c>
      <c r="C27" s="9" t="s">
        <v>274</v>
      </c>
      <c r="D27" s="10" t="s">
        <v>269</v>
      </c>
      <c r="E27" s="9" t="s">
        <v>225</v>
      </c>
      <c r="F27" s="4" t="s">
        <v>300</v>
      </c>
      <c r="G27" s="4" t="s">
        <v>366</v>
      </c>
      <c r="H27" s="4" t="s">
        <v>300</v>
      </c>
      <c r="I27" s="10" t="s">
        <v>316</v>
      </c>
      <c r="J27" s="9" t="s">
        <v>225</v>
      </c>
      <c r="K27" s="4" t="s">
        <v>300</v>
      </c>
      <c r="L27" s="4" t="s">
        <v>366</v>
      </c>
      <c r="M27" s="4" t="s">
        <v>245</v>
      </c>
      <c r="N27" s="4" t="s">
        <v>245</v>
      </c>
      <c r="O27" s="4" t="s">
        <v>315</v>
      </c>
      <c r="P27" s="4" t="s">
        <v>321</v>
      </c>
      <c r="Q27" s="4" t="s">
        <v>245</v>
      </c>
      <c r="R27" s="10" t="s">
        <v>247</v>
      </c>
      <c r="S27" s="9" t="s">
        <v>206</v>
      </c>
      <c r="T27" s="4" t="s">
        <v>419</v>
      </c>
      <c r="U27" s="10" t="s">
        <v>321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315</v>
      </c>
      <c r="B29" s="9" t="s">
        <v>310</v>
      </c>
      <c r="C29" s="9" t="s">
        <v>237</v>
      </c>
      <c r="D29" s="10" t="s">
        <v>310</v>
      </c>
      <c r="E29" s="9" t="s">
        <v>310</v>
      </c>
      <c r="F29" s="4" t="s">
        <v>310</v>
      </c>
      <c r="G29" s="4" t="s">
        <v>310</v>
      </c>
      <c r="H29" s="4" t="s">
        <v>237</v>
      </c>
      <c r="I29" s="10" t="s">
        <v>237</v>
      </c>
      <c r="J29" s="9" t="s">
        <v>310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308</v>
      </c>
      <c r="T29" s="4" t="s">
        <v>237</v>
      </c>
      <c r="U29" s="10" t="s">
        <v>237</v>
      </c>
    </row>
    <row r="30" spans="1:21" x14ac:dyDescent="0.25">
      <c r="A30" s="4"/>
      <c r="B30" s="9" t="s">
        <v>273</v>
      </c>
      <c r="C30" s="9" t="s">
        <v>244</v>
      </c>
      <c r="D30" s="10" t="s">
        <v>300</v>
      </c>
      <c r="E30" s="9" t="s">
        <v>300</v>
      </c>
      <c r="F30" s="4" t="s">
        <v>246</v>
      </c>
      <c r="G30" s="4" t="s">
        <v>246</v>
      </c>
      <c r="H30" s="4" t="s">
        <v>245</v>
      </c>
      <c r="I30" s="10" t="s">
        <v>245</v>
      </c>
      <c r="J30" s="9" t="s">
        <v>300</v>
      </c>
      <c r="K30" s="4" t="s">
        <v>246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247</v>
      </c>
      <c r="T30" s="4" t="s">
        <v>210</v>
      </c>
      <c r="U30" s="10" t="s">
        <v>245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247</v>
      </c>
      <c r="B32" s="9" t="s">
        <v>310</v>
      </c>
      <c r="C32" s="9" t="s">
        <v>310</v>
      </c>
      <c r="D32" s="10" t="s">
        <v>310</v>
      </c>
      <c r="E32" s="9" t="s">
        <v>310</v>
      </c>
      <c r="F32" s="4" t="s">
        <v>310</v>
      </c>
      <c r="G32" s="4" t="s">
        <v>308</v>
      </c>
      <c r="H32" s="4" t="s">
        <v>237</v>
      </c>
      <c r="I32" s="10" t="s">
        <v>237</v>
      </c>
      <c r="J32" s="9" t="s">
        <v>310</v>
      </c>
      <c r="K32" s="4" t="s">
        <v>310</v>
      </c>
      <c r="L32" s="4" t="s">
        <v>308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309</v>
      </c>
      <c r="T32" s="4" t="s">
        <v>310</v>
      </c>
      <c r="U32" s="10" t="s">
        <v>237</v>
      </c>
    </row>
    <row r="33" spans="1:21" x14ac:dyDescent="0.25">
      <c r="A33" s="4"/>
      <c r="B33" s="9" t="s">
        <v>226</v>
      </c>
      <c r="C33" s="9" t="s">
        <v>271</v>
      </c>
      <c r="D33" s="10" t="s">
        <v>271</v>
      </c>
      <c r="E33" s="9" t="s">
        <v>301</v>
      </c>
      <c r="F33" s="4" t="s">
        <v>315</v>
      </c>
      <c r="G33" s="4" t="s">
        <v>300</v>
      </c>
      <c r="H33" s="4" t="s">
        <v>321</v>
      </c>
      <c r="I33" s="10" t="s">
        <v>245</v>
      </c>
      <c r="J33" s="9" t="s">
        <v>301</v>
      </c>
      <c r="K33" s="4" t="s">
        <v>315</v>
      </c>
      <c r="L33" s="4" t="s">
        <v>300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321</v>
      </c>
      <c r="S33" s="9" t="s">
        <v>247</v>
      </c>
      <c r="T33" s="4" t="s">
        <v>208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244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310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310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315</v>
      </c>
      <c r="C36" s="9" t="s">
        <v>315</v>
      </c>
      <c r="D36" s="10" t="s">
        <v>245</v>
      </c>
      <c r="E36" s="9" t="s">
        <v>245</v>
      </c>
      <c r="F36" s="4" t="s">
        <v>315</v>
      </c>
      <c r="G36" s="4" t="s">
        <v>245</v>
      </c>
      <c r="H36" s="4" t="s">
        <v>245</v>
      </c>
      <c r="I36" s="10" t="s">
        <v>245</v>
      </c>
      <c r="J36" s="9" t="s">
        <v>245</v>
      </c>
      <c r="K36" s="4" t="s">
        <v>315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315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7" priority="13">
      <formula>$B$18&gt;0</formula>
    </cfRule>
  </conditionalFormatting>
  <conditionalFormatting sqref="A22:U22">
    <cfRule type="expression" dxfId="76" priority="12">
      <formula>A22&lt;&gt;""</formula>
    </cfRule>
  </conditionalFormatting>
  <conditionalFormatting sqref="A25:U25">
    <cfRule type="expression" dxfId="75" priority="11">
      <formula>A25&lt;&gt;""</formula>
    </cfRule>
  </conditionalFormatting>
  <conditionalFormatting sqref="A28:U28">
    <cfRule type="expression" dxfId="74" priority="10">
      <formula>A28&lt;&gt;""</formula>
    </cfRule>
  </conditionalFormatting>
  <conditionalFormatting sqref="A31:U31">
    <cfRule type="expression" dxfId="73" priority="9">
      <formula>A31&lt;&gt;""</formula>
    </cfRule>
  </conditionalFormatting>
  <conditionalFormatting sqref="A34:U34">
    <cfRule type="expression" dxfId="72" priority="8">
      <formula>A34&lt;&gt;""</formula>
    </cfRule>
  </conditionalFormatting>
  <conditionalFormatting sqref="A37:U37">
    <cfRule type="expression" dxfId="71" priority="7">
      <formula>A37&lt;&gt;""</formula>
    </cfRule>
  </conditionalFormatting>
  <conditionalFormatting sqref="A40:U40">
    <cfRule type="expression" dxfId="70" priority="6">
      <formula>A40&lt;&gt;""</formula>
    </cfRule>
  </conditionalFormatting>
  <conditionalFormatting sqref="A43:U43">
    <cfRule type="expression" dxfId="69" priority="5">
      <formula>A43&lt;&gt;""</formula>
    </cfRule>
  </conditionalFormatting>
  <conditionalFormatting sqref="A46:U46">
    <cfRule type="expression" dxfId="68" priority="4">
      <formula>A46&lt;&gt;""</formula>
    </cfRule>
  </conditionalFormatting>
  <conditionalFormatting sqref="A49:U49">
    <cfRule type="expression" dxfId="67" priority="3">
      <formula>A49&lt;&gt;""</formula>
    </cfRule>
  </conditionalFormatting>
  <conditionalFormatting sqref="A52:U52">
    <cfRule type="expression" dxfId="66" priority="2">
      <formula>A52&lt;&gt;""</formula>
    </cfRule>
  </conditionalFormatting>
  <conditionalFormatting sqref="A55:U55">
    <cfRule type="expression" dxfId="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144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2030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316</v>
      </c>
      <c r="B20" s="9" t="s">
        <v>497</v>
      </c>
      <c r="C20" s="9" t="s">
        <v>356</v>
      </c>
      <c r="D20" s="10" t="s">
        <v>283</v>
      </c>
      <c r="E20" s="9" t="s">
        <v>282</v>
      </c>
      <c r="F20" s="4" t="s">
        <v>290</v>
      </c>
      <c r="G20" s="4" t="s">
        <v>341</v>
      </c>
      <c r="H20" s="4" t="s">
        <v>358</v>
      </c>
      <c r="I20" s="10" t="s">
        <v>356</v>
      </c>
      <c r="J20" s="9" t="s">
        <v>282</v>
      </c>
      <c r="K20" s="4" t="s">
        <v>290</v>
      </c>
      <c r="L20" s="4" t="s">
        <v>341</v>
      </c>
      <c r="M20" s="4" t="s">
        <v>358</v>
      </c>
      <c r="N20" s="4" t="s">
        <v>235</v>
      </c>
      <c r="O20" s="4" t="s">
        <v>288</v>
      </c>
      <c r="P20" s="4" t="s">
        <v>475</v>
      </c>
      <c r="Q20" s="4" t="s">
        <v>476</v>
      </c>
      <c r="R20" s="10" t="s">
        <v>353</v>
      </c>
      <c r="S20" s="9" t="s">
        <v>329</v>
      </c>
      <c r="T20" s="4" t="s">
        <v>285</v>
      </c>
      <c r="U20" s="10" t="s">
        <v>430</v>
      </c>
    </row>
    <row r="21" spans="1:21" x14ac:dyDescent="0.25">
      <c r="A21" s="4"/>
      <c r="B21" s="9" t="s">
        <v>489</v>
      </c>
      <c r="C21" s="9" t="s">
        <v>901</v>
      </c>
      <c r="D21" s="10" t="s">
        <v>1927</v>
      </c>
      <c r="E21" s="9" t="s">
        <v>1388</v>
      </c>
      <c r="F21" s="4" t="s">
        <v>916</v>
      </c>
      <c r="G21" s="4" t="s">
        <v>512</v>
      </c>
      <c r="H21" s="4" t="s">
        <v>594</v>
      </c>
      <c r="I21" s="10" t="s">
        <v>226</v>
      </c>
      <c r="J21" s="9" t="s">
        <v>1388</v>
      </c>
      <c r="K21" s="4" t="s">
        <v>916</v>
      </c>
      <c r="L21" s="4" t="s">
        <v>512</v>
      </c>
      <c r="M21" s="4" t="s">
        <v>315</v>
      </c>
      <c r="N21" s="4" t="s">
        <v>246</v>
      </c>
      <c r="O21" s="4" t="s">
        <v>270</v>
      </c>
      <c r="P21" s="4" t="s">
        <v>301</v>
      </c>
      <c r="Q21" s="4" t="s">
        <v>244</v>
      </c>
      <c r="R21" s="10" t="s">
        <v>408</v>
      </c>
      <c r="S21" s="9" t="s">
        <v>379</v>
      </c>
      <c r="T21" s="4" t="s">
        <v>1286</v>
      </c>
      <c r="U21" s="10" t="s">
        <v>1172</v>
      </c>
    </row>
    <row r="22" spans="1:21" x14ac:dyDescent="0.25">
      <c r="A22" s="4"/>
      <c r="B22" s="9" t="s">
        <v>1998</v>
      </c>
      <c r="C22" s="9" t="s">
        <v>250</v>
      </c>
      <c r="D22" s="10" t="s">
        <v>250</v>
      </c>
      <c r="E22" s="9" t="s">
        <v>369</v>
      </c>
      <c r="F22" s="4" t="s">
        <v>369</v>
      </c>
      <c r="G22" s="4" t="s">
        <v>422</v>
      </c>
      <c r="H22" s="4" t="s">
        <v>422</v>
      </c>
      <c r="I22" s="10" t="s">
        <v>250</v>
      </c>
      <c r="J22" s="9" t="s">
        <v>1252</v>
      </c>
      <c r="K22" s="4" t="s">
        <v>1252</v>
      </c>
      <c r="L22" s="4" t="s">
        <v>1115</v>
      </c>
      <c r="M22" s="4" t="s">
        <v>250</v>
      </c>
      <c r="N22" s="4" t="s">
        <v>250</v>
      </c>
      <c r="O22" s="4" t="s">
        <v>1115</v>
      </c>
      <c r="P22" s="4" t="s">
        <v>1252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246</v>
      </c>
      <c r="B23" s="9" t="s">
        <v>285</v>
      </c>
      <c r="C23" s="9" t="s">
        <v>356</v>
      </c>
      <c r="D23" s="10" t="s">
        <v>285</v>
      </c>
      <c r="E23" s="9" t="s">
        <v>284</v>
      </c>
      <c r="F23" s="4" t="s">
        <v>341</v>
      </c>
      <c r="G23" s="4" t="s">
        <v>339</v>
      </c>
      <c r="H23" s="4" t="s">
        <v>338</v>
      </c>
      <c r="I23" s="10" t="s">
        <v>285</v>
      </c>
      <c r="J23" s="9" t="s">
        <v>284</v>
      </c>
      <c r="K23" s="4" t="s">
        <v>341</v>
      </c>
      <c r="L23" s="4" t="s">
        <v>339</v>
      </c>
      <c r="M23" s="4" t="s">
        <v>253</v>
      </c>
      <c r="N23" s="4" t="s">
        <v>477</v>
      </c>
      <c r="O23" s="4" t="s">
        <v>258</v>
      </c>
      <c r="P23" s="4" t="s">
        <v>328</v>
      </c>
      <c r="Q23" s="4" t="s">
        <v>354</v>
      </c>
      <c r="R23" s="10" t="s">
        <v>341</v>
      </c>
      <c r="S23" s="9" t="s">
        <v>288</v>
      </c>
      <c r="T23" s="4" t="s">
        <v>284</v>
      </c>
      <c r="U23" s="10" t="s">
        <v>356</v>
      </c>
    </row>
    <row r="24" spans="1:21" x14ac:dyDescent="0.25">
      <c r="A24" s="4"/>
      <c r="B24" s="9" t="s">
        <v>1315</v>
      </c>
      <c r="C24" s="9" t="s">
        <v>500</v>
      </c>
      <c r="D24" s="10" t="s">
        <v>1639</v>
      </c>
      <c r="E24" s="9" t="s">
        <v>1936</v>
      </c>
      <c r="F24" s="4" t="s">
        <v>312</v>
      </c>
      <c r="G24" s="4" t="s">
        <v>488</v>
      </c>
      <c r="H24" s="4" t="s">
        <v>538</v>
      </c>
      <c r="I24" s="10" t="s">
        <v>226</v>
      </c>
      <c r="J24" s="9" t="s">
        <v>1936</v>
      </c>
      <c r="K24" s="4" t="s">
        <v>312</v>
      </c>
      <c r="L24" s="4" t="s">
        <v>488</v>
      </c>
      <c r="M24" s="4" t="s">
        <v>300</v>
      </c>
      <c r="N24" s="4" t="s">
        <v>210</v>
      </c>
      <c r="O24" s="4" t="s">
        <v>366</v>
      </c>
      <c r="P24" s="4" t="s">
        <v>244</v>
      </c>
      <c r="Q24" s="4" t="s">
        <v>246</v>
      </c>
      <c r="R24" s="10" t="s">
        <v>272</v>
      </c>
      <c r="S24" s="9" t="s">
        <v>348</v>
      </c>
      <c r="T24" s="4" t="s">
        <v>1110</v>
      </c>
      <c r="U24" s="10" t="s">
        <v>267</v>
      </c>
    </row>
    <row r="25" spans="1:21" x14ac:dyDescent="0.25">
      <c r="A25" s="4"/>
      <c r="B25" s="9" t="s">
        <v>174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315</v>
      </c>
      <c r="B26" s="9" t="s">
        <v>383</v>
      </c>
      <c r="C26" s="9" t="s">
        <v>326</v>
      </c>
      <c r="D26" s="10" t="s">
        <v>374</v>
      </c>
      <c r="E26" s="9" t="s">
        <v>288</v>
      </c>
      <c r="F26" s="4" t="s">
        <v>374</v>
      </c>
      <c r="G26" s="4" t="s">
        <v>288</v>
      </c>
      <c r="H26" s="4" t="s">
        <v>289</v>
      </c>
      <c r="I26" s="10" t="s">
        <v>326</v>
      </c>
      <c r="J26" s="9" t="s">
        <v>288</v>
      </c>
      <c r="K26" s="4" t="s">
        <v>374</v>
      </c>
      <c r="L26" s="4" t="s">
        <v>288</v>
      </c>
      <c r="M26" s="4" t="s">
        <v>238</v>
      </c>
      <c r="N26" s="4" t="s">
        <v>288</v>
      </c>
      <c r="O26" s="4" t="s">
        <v>327</v>
      </c>
      <c r="P26" s="4" t="s">
        <v>327</v>
      </c>
      <c r="Q26" s="4" t="s">
        <v>237</v>
      </c>
      <c r="R26" s="10" t="s">
        <v>355</v>
      </c>
      <c r="S26" s="9" t="s">
        <v>358</v>
      </c>
      <c r="T26" s="4" t="s">
        <v>383</v>
      </c>
      <c r="U26" s="10" t="s">
        <v>238</v>
      </c>
    </row>
    <row r="27" spans="1:21" x14ac:dyDescent="0.25">
      <c r="A27" s="4"/>
      <c r="B27" s="9" t="s">
        <v>1220</v>
      </c>
      <c r="C27" s="9" t="s">
        <v>939</v>
      </c>
      <c r="D27" s="10" t="s">
        <v>503</v>
      </c>
      <c r="E27" s="9" t="s">
        <v>1187</v>
      </c>
      <c r="F27" s="4" t="s">
        <v>318</v>
      </c>
      <c r="G27" s="4" t="s">
        <v>591</v>
      </c>
      <c r="H27" s="4" t="s">
        <v>348</v>
      </c>
      <c r="I27" s="10" t="s">
        <v>227</v>
      </c>
      <c r="J27" s="9" t="s">
        <v>1187</v>
      </c>
      <c r="K27" s="4" t="s">
        <v>318</v>
      </c>
      <c r="L27" s="4" t="s">
        <v>591</v>
      </c>
      <c r="M27" s="4" t="s">
        <v>316</v>
      </c>
      <c r="N27" s="4" t="s">
        <v>246</v>
      </c>
      <c r="O27" s="4" t="s">
        <v>300</v>
      </c>
      <c r="P27" s="4" t="s">
        <v>247</v>
      </c>
      <c r="Q27" s="4" t="s">
        <v>245</v>
      </c>
      <c r="R27" s="10" t="s">
        <v>206</v>
      </c>
      <c r="S27" s="9" t="s">
        <v>569</v>
      </c>
      <c r="T27" s="4" t="s">
        <v>899</v>
      </c>
      <c r="U27" s="10" t="s">
        <v>350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176</v>
      </c>
      <c r="T28" s="4" t="s">
        <v>250</v>
      </c>
      <c r="U28" s="10" t="s">
        <v>174</v>
      </c>
    </row>
    <row r="29" spans="1:21" x14ac:dyDescent="0.25">
      <c r="A29" s="4" t="s">
        <v>247</v>
      </c>
      <c r="B29" s="9" t="s">
        <v>233</v>
      </c>
      <c r="C29" s="9" t="s">
        <v>239</v>
      </c>
      <c r="D29" s="10" t="s">
        <v>307</v>
      </c>
      <c r="E29" s="9" t="s">
        <v>473</v>
      </c>
      <c r="F29" s="4" t="s">
        <v>236</v>
      </c>
      <c r="G29" s="4" t="s">
        <v>374</v>
      </c>
      <c r="H29" s="4" t="s">
        <v>235</v>
      </c>
      <c r="I29" s="10" t="s">
        <v>236</v>
      </c>
      <c r="J29" s="9" t="s">
        <v>473</v>
      </c>
      <c r="K29" s="4" t="s">
        <v>236</v>
      </c>
      <c r="L29" s="4" t="s">
        <v>374</v>
      </c>
      <c r="M29" s="4" t="s">
        <v>307</v>
      </c>
      <c r="N29" s="4" t="s">
        <v>354</v>
      </c>
      <c r="O29" s="4" t="s">
        <v>289</v>
      </c>
      <c r="P29" s="4" t="s">
        <v>233</v>
      </c>
      <c r="Q29" s="4" t="s">
        <v>237</v>
      </c>
      <c r="R29" s="10" t="s">
        <v>236</v>
      </c>
      <c r="S29" s="9" t="s">
        <v>328</v>
      </c>
      <c r="T29" s="4" t="s">
        <v>233</v>
      </c>
      <c r="U29" s="10" t="s">
        <v>309</v>
      </c>
    </row>
    <row r="30" spans="1:21" x14ac:dyDescent="0.25">
      <c r="A30" s="4"/>
      <c r="B30" s="9" t="s">
        <v>1231</v>
      </c>
      <c r="C30" s="9" t="s">
        <v>347</v>
      </c>
      <c r="D30" s="10" t="s">
        <v>556</v>
      </c>
      <c r="E30" s="9" t="s">
        <v>529</v>
      </c>
      <c r="F30" s="4" t="s">
        <v>399</v>
      </c>
      <c r="G30" s="4" t="s">
        <v>529</v>
      </c>
      <c r="H30" s="4" t="s">
        <v>209</v>
      </c>
      <c r="I30" s="10" t="s">
        <v>244</v>
      </c>
      <c r="J30" s="9" t="s">
        <v>529</v>
      </c>
      <c r="K30" s="4" t="s">
        <v>399</v>
      </c>
      <c r="L30" s="4" t="s">
        <v>529</v>
      </c>
      <c r="M30" s="4" t="s">
        <v>316</v>
      </c>
      <c r="N30" s="4" t="s">
        <v>247</v>
      </c>
      <c r="O30" s="4" t="s">
        <v>300</v>
      </c>
      <c r="P30" s="4" t="s">
        <v>246</v>
      </c>
      <c r="Q30" s="4" t="s">
        <v>245</v>
      </c>
      <c r="R30" s="10" t="s">
        <v>300</v>
      </c>
      <c r="S30" s="9" t="s">
        <v>398</v>
      </c>
      <c r="T30" s="4" t="s">
        <v>211</v>
      </c>
      <c r="U30" s="10" t="s">
        <v>224</v>
      </c>
    </row>
    <row r="31" spans="1:21" x14ac:dyDescent="0.25">
      <c r="A31" s="4"/>
      <c r="B31" s="9" t="s">
        <v>540</v>
      </c>
      <c r="C31" s="9" t="s">
        <v>250</v>
      </c>
      <c r="D31" s="10" t="s">
        <v>250</v>
      </c>
      <c r="E31" s="9" t="s">
        <v>162</v>
      </c>
      <c r="F31" s="4" t="s">
        <v>250</v>
      </c>
      <c r="G31" s="4" t="s">
        <v>160</v>
      </c>
      <c r="H31" s="4" t="s">
        <v>250</v>
      </c>
      <c r="I31" s="10" t="s">
        <v>250</v>
      </c>
      <c r="J31" s="9" t="s">
        <v>167</v>
      </c>
      <c r="K31" s="4" t="s">
        <v>250</v>
      </c>
      <c r="L31" s="4" t="s">
        <v>165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413</v>
      </c>
      <c r="T31" s="4" t="s">
        <v>174</v>
      </c>
      <c r="U31" s="10" t="s">
        <v>174</v>
      </c>
    </row>
    <row r="32" spans="1:21" x14ac:dyDescent="0.25">
      <c r="A32" s="4" t="s">
        <v>244</v>
      </c>
      <c r="B32" s="9" t="s">
        <v>309</v>
      </c>
      <c r="C32" s="9" t="s">
        <v>309</v>
      </c>
      <c r="D32" s="10" t="s">
        <v>473</v>
      </c>
      <c r="E32" s="9" t="s">
        <v>308</v>
      </c>
      <c r="F32" s="4" t="s">
        <v>308</v>
      </c>
      <c r="G32" s="4" t="s">
        <v>233</v>
      </c>
      <c r="H32" s="4" t="s">
        <v>325</v>
      </c>
      <c r="I32" s="10" t="s">
        <v>234</v>
      </c>
      <c r="J32" s="9" t="s">
        <v>308</v>
      </c>
      <c r="K32" s="4" t="s">
        <v>308</v>
      </c>
      <c r="L32" s="4" t="s">
        <v>233</v>
      </c>
      <c r="M32" s="4" t="s">
        <v>236</v>
      </c>
      <c r="N32" s="4" t="s">
        <v>237</v>
      </c>
      <c r="O32" s="4" t="s">
        <v>309</v>
      </c>
      <c r="P32" s="4" t="s">
        <v>237</v>
      </c>
      <c r="Q32" s="4" t="s">
        <v>239</v>
      </c>
      <c r="R32" s="10" t="s">
        <v>374</v>
      </c>
      <c r="S32" s="9" t="s">
        <v>238</v>
      </c>
      <c r="T32" s="4" t="s">
        <v>473</v>
      </c>
      <c r="U32" s="10" t="s">
        <v>237</v>
      </c>
    </row>
    <row r="33" spans="1:21" x14ac:dyDescent="0.25">
      <c r="A33" s="4"/>
      <c r="B33" s="9" t="s">
        <v>757</v>
      </c>
      <c r="C33" s="9" t="s">
        <v>349</v>
      </c>
      <c r="D33" s="10" t="s">
        <v>274</v>
      </c>
      <c r="E33" s="9" t="s">
        <v>299</v>
      </c>
      <c r="F33" s="4" t="s">
        <v>270</v>
      </c>
      <c r="G33" s="4" t="s">
        <v>272</v>
      </c>
      <c r="H33" s="4" t="s">
        <v>301</v>
      </c>
      <c r="I33" s="10" t="s">
        <v>247</v>
      </c>
      <c r="J33" s="9" t="s">
        <v>299</v>
      </c>
      <c r="K33" s="4" t="s">
        <v>270</v>
      </c>
      <c r="L33" s="4" t="s">
        <v>272</v>
      </c>
      <c r="M33" s="4" t="s">
        <v>316</v>
      </c>
      <c r="N33" s="4" t="s">
        <v>245</v>
      </c>
      <c r="O33" s="4" t="s">
        <v>316</v>
      </c>
      <c r="P33" s="4" t="s">
        <v>245</v>
      </c>
      <c r="Q33" s="4" t="s">
        <v>316</v>
      </c>
      <c r="R33" s="10" t="s">
        <v>223</v>
      </c>
      <c r="S33" s="9" t="s">
        <v>224</v>
      </c>
      <c r="T33" s="4" t="s">
        <v>529</v>
      </c>
      <c r="U33" s="10" t="s">
        <v>246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270</v>
      </c>
      <c r="B35" s="9" t="s">
        <v>310</v>
      </c>
      <c r="C35" s="9" t="s">
        <v>308</v>
      </c>
      <c r="D35" s="10" t="s">
        <v>310</v>
      </c>
      <c r="E35" s="9" t="s">
        <v>310</v>
      </c>
      <c r="F35" s="4" t="s">
        <v>237</v>
      </c>
      <c r="G35" s="4" t="s">
        <v>308</v>
      </c>
      <c r="H35" s="4" t="s">
        <v>309</v>
      </c>
      <c r="I35" s="10" t="s">
        <v>237</v>
      </c>
      <c r="J35" s="9" t="s">
        <v>310</v>
      </c>
      <c r="K35" s="4" t="s">
        <v>237</v>
      </c>
      <c r="L35" s="4" t="s">
        <v>308</v>
      </c>
      <c r="M35" s="4" t="s">
        <v>237</v>
      </c>
      <c r="N35" s="4" t="s">
        <v>237</v>
      </c>
      <c r="O35" s="4" t="s">
        <v>473</v>
      </c>
      <c r="P35" s="4" t="s">
        <v>308</v>
      </c>
      <c r="Q35" s="4" t="s">
        <v>326</v>
      </c>
      <c r="R35" s="10" t="s">
        <v>310</v>
      </c>
      <c r="S35" s="9" t="s">
        <v>238</v>
      </c>
      <c r="T35" s="4" t="s">
        <v>310</v>
      </c>
      <c r="U35" s="10" t="s">
        <v>237</v>
      </c>
    </row>
    <row r="36" spans="1:21" x14ac:dyDescent="0.25">
      <c r="A36" s="4"/>
      <c r="B36" s="9" t="s">
        <v>269</v>
      </c>
      <c r="C36" s="9" t="s">
        <v>206</v>
      </c>
      <c r="D36" s="10" t="s">
        <v>223</v>
      </c>
      <c r="E36" s="9" t="s">
        <v>399</v>
      </c>
      <c r="F36" s="4" t="s">
        <v>321</v>
      </c>
      <c r="G36" s="4" t="s">
        <v>300</v>
      </c>
      <c r="H36" s="4" t="s">
        <v>315</v>
      </c>
      <c r="I36" s="10" t="s">
        <v>321</v>
      </c>
      <c r="J36" s="9" t="s">
        <v>399</v>
      </c>
      <c r="K36" s="4" t="s">
        <v>321</v>
      </c>
      <c r="L36" s="4" t="s">
        <v>300</v>
      </c>
      <c r="M36" s="4" t="s">
        <v>245</v>
      </c>
      <c r="N36" s="4" t="s">
        <v>245</v>
      </c>
      <c r="O36" s="4" t="s">
        <v>246</v>
      </c>
      <c r="P36" s="4" t="s">
        <v>321</v>
      </c>
      <c r="Q36" s="4" t="s">
        <v>316</v>
      </c>
      <c r="R36" s="10" t="s">
        <v>316</v>
      </c>
      <c r="S36" s="9" t="s">
        <v>224</v>
      </c>
      <c r="T36" s="4" t="s">
        <v>223</v>
      </c>
      <c r="U36" s="10" t="s">
        <v>316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300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310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310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300</v>
      </c>
      <c r="C39" s="9" t="s">
        <v>247</v>
      </c>
      <c r="D39" s="10" t="s">
        <v>315</v>
      </c>
      <c r="E39" s="9" t="s">
        <v>247</v>
      </c>
      <c r="F39" s="4" t="s">
        <v>245</v>
      </c>
      <c r="G39" s="4" t="s">
        <v>315</v>
      </c>
      <c r="H39" s="4" t="s">
        <v>245</v>
      </c>
      <c r="I39" s="10" t="s">
        <v>245</v>
      </c>
      <c r="J39" s="9" t="s">
        <v>247</v>
      </c>
      <c r="K39" s="4" t="s">
        <v>245</v>
      </c>
      <c r="L39" s="4" t="s">
        <v>315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300</v>
      </c>
      <c r="U39" s="10" t="s">
        <v>245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210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308</v>
      </c>
      <c r="G41" s="4" t="s">
        <v>237</v>
      </c>
      <c r="H41" s="4" t="s">
        <v>237</v>
      </c>
      <c r="I41" s="10" t="s">
        <v>308</v>
      </c>
      <c r="J41" s="9" t="s">
        <v>237</v>
      </c>
      <c r="K41" s="4" t="s">
        <v>308</v>
      </c>
      <c r="L41" s="4" t="s">
        <v>237</v>
      </c>
      <c r="M41" s="4" t="s">
        <v>233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300</v>
      </c>
      <c r="C42" s="9" t="s">
        <v>244</v>
      </c>
      <c r="D42" s="10" t="s">
        <v>246</v>
      </c>
      <c r="E42" s="9" t="s">
        <v>316</v>
      </c>
      <c r="F42" s="4" t="s">
        <v>247</v>
      </c>
      <c r="G42" s="4" t="s">
        <v>321</v>
      </c>
      <c r="H42" s="4" t="s">
        <v>245</v>
      </c>
      <c r="I42" s="10" t="s">
        <v>316</v>
      </c>
      <c r="J42" s="9" t="s">
        <v>316</v>
      </c>
      <c r="K42" s="4" t="s">
        <v>247</v>
      </c>
      <c r="L42" s="4" t="s">
        <v>321</v>
      </c>
      <c r="M42" s="4" t="s">
        <v>316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270</v>
      </c>
      <c r="U42" s="10" t="s">
        <v>321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227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310</v>
      </c>
      <c r="T44" s="4" t="s">
        <v>237</v>
      </c>
      <c r="U44" s="10" t="s">
        <v>237</v>
      </c>
    </row>
    <row r="45" spans="1:21" x14ac:dyDescent="0.25">
      <c r="A45" s="4"/>
      <c r="B45" s="9" t="s">
        <v>246</v>
      </c>
      <c r="C45" s="9" t="s">
        <v>321</v>
      </c>
      <c r="D45" s="10" t="s">
        <v>246</v>
      </c>
      <c r="E45" s="9" t="s">
        <v>246</v>
      </c>
      <c r="F45" s="4" t="s">
        <v>245</v>
      </c>
      <c r="G45" s="4" t="s">
        <v>245</v>
      </c>
      <c r="H45" s="4" t="s">
        <v>245</v>
      </c>
      <c r="I45" s="10" t="s">
        <v>245</v>
      </c>
      <c r="J45" s="9" t="s">
        <v>246</v>
      </c>
      <c r="K45" s="4" t="s">
        <v>245</v>
      </c>
      <c r="L45" s="4" t="s">
        <v>245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245</v>
      </c>
      <c r="S45" s="9" t="s">
        <v>246</v>
      </c>
      <c r="T45" s="4" t="s">
        <v>321</v>
      </c>
      <c r="U45" s="10" t="s">
        <v>245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4" t="s">
        <v>207</v>
      </c>
      <c r="B47" s="9" t="s">
        <v>237</v>
      </c>
      <c r="C47" s="9" t="s">
        <v>237</v>
      </c>
      <c r="D47" s="10" t="s">
        <v>237</v>
      </c>
      <c r="E47" s="9" t="s">
        <v>237</v>
      </c>
      <c r="F47" s="4" t="s">
        <v>237</v>
      </c>
      <c r="G47" s="4" t="s">
        <v>237</v>
      </c>
      <c r="H47" s="4" t="s">
        <v>237</v>
      </c>
      <c r="I47" s="10" t="s">
        <v>237</v>
      </c>
      <c r="J47" s="9" t="s">
        <v>237</v>
      </c>
      <c r="K47" s="4" t="s">
        <v>237</v>
      </c>
      <c r="L47" s="4" t="s">
        <v>237</v>
      </c>
      <c r="M47" s="4" t="s">
        <v>237</v>
      </c>
      <c r="N47" s="4" t="s">
        <v>237</v>
      </c>
      <c r="O47" s="4" t="s">
        <v>237</v>
      </c>
      <c r="P47" s="4" t="s">
        <v>237</v>
      </c>
      <c r="Q47" s="4" t="s">
        <v>237</v>
      </c>
      <c r="R47" s="10" t="s">
        <v>237</v>
      </c>
      <c r="S47" s="9" t="s">
        <v>237</v>
      </c>
      <c r="T47" s="4" t="s">
        <v>237</v>
      </c>
      <c r="U47" s="10" t="s">
        <v>237</v>
      </c>
    </row>
    <row r="48" spans="1:21" x14ac:dyDescent="0.25">
      <c r="A48" s="4"/>
      <c r="B48" s="9" t="s">
        <v>315</v>
      </c>
      <c r="C48" s="9" t="s">
        <v>245</v>
      </c>
      <c r="D48" s="10" t="s">
        <v>315</v>
      </c>
      <c r="E48" s="9" t="s">
        <v>315</v>
      </c>
      <c r="F48" s="4" t="s">
        <v>245</v>
      </c>
      <c r="G48" s="4" t="s">
        <v>245</v>
      </c>
      <c r="H48" s="4" t="s">
        <v>245</v>
      </c>
      <c r="I48" s="10" t="s">
        <v>245</v>
      </c>
      <c r="J48" s="9" t="s">
        <v>315</v>
      </c>
      <c r="K48" s="4" t="s">
        <v>245</v>
      </c>
      <c r="L48" s="4" t="s">
        <v>245</v>
      </c>
      <c r="M48" s="4" t="s">
        <v>245</v>
      </c>
      <c r="N48" s="4" t="s">
        <v>245</v>
      </c>
      <c r="O48" s="4" t="s">
        <v>245</v>
      </c>
      <c r="P48" s="4" t="s">
        <v>245</v>
      </c>
      <c r="Q48" s="4" t="s">
        <v>245</v>
      </c>
      <c r="R48" s="10" t="s">
        <v>245</v>
      </c>
      <c r="S48" s="9" t="s">
        <v>245</v>
      </c>
      <c r="T48" s="4" t="s">
        <v>315</v>
      </c>
      <c r="U48" s="10" t="s">
        <v>245</v>
      </c>
    </row>
    <row r="49" spans="1:21" x14ac:dyDescent="0.25">
      <c r="A49" s="4"/>
      <c r="B49" s="9" t="s">
        <v>250</v>
      </c>
      <c r="C49" s="9" t="s">
        <v>250</v>
      </c>
      <c r="D49" s="10" t="s">
        <v>250</v>
      </c>
      <c r="E49" s="9" t="s">
        <v>250</v>
      </c>
      <c r="F49" s="4" t="s">
        <v>250</v>
      </c>
      <c r="G49" s="4" t="s">
        <v>250</v>
      </c>
      <c r="H49" s="4" t="s">
        <v>250</v>
      </c>
      <c r="I49" s="10" t="s">
        <v>250</v>
      </c>
      <c r="J49" s="9" t="s">
        <v>250</v>
      </c>
      <c r="K49" s="4" t="s">
        <v>250</v>
      </c>
      <c r="L49" s="4" t="s">
        <v>250</v>
      </c>
      <c r="M49" s="4" t="s">
        <v>250</v>
      </c>
      <c r="N49" s="4" t="s">
        <v>250</v>
      </c>
      <c r="O49" s="4" t="s">
        <v>250</v>
      </c>
      <c r="P49" s="4" t="s">
        <v>250</v>
      </c>
      <c r="Q49" s="4" t="s">
        <v>250</v>
      </c>
      <c r="R49" s="10" t="s">
        <v>250</v>
      </c>
      <c r="S49" s="9" t="s">
        <v>250</v>
      </c>
      <c r="T49" s="4" t="s">
        <v>250</v>
      </c>
      <c r="U49" s="10" t="s">
        <v>250</v>
      </c>
    </row>
    <row r="50" spans="1:21" x14ac:dyDescent="0.25">
      <c r="A50" s="4" t="s">
        <v>223</v>
      </c>
      <c r="B50" s="9" t="s">
        <v>237</v>
      </c>
      <c r="C50" s="9" t="s">
        <v>237</v>
      </c>
      <c r="D50" s="10" t="s">
        <v>237</v>
      </c>
      <c r="E50" s="9" t="s">
        <v>237</v>
      </c>
      <c r="F50" s="4" t="s">
        <v>237</v>
      </c>
      <c r="G50" s="4" t="s">
        <v>237</v>
      </c>
      <c r="H50" s="4" t="s">
        <v>237</v>
      </c>
      <c r="I50" s="10" t="s">
        <v>237</v>
      </c>
      <c r="J50" s="9" t="s">
        <v>237</v>
      </c>
      <c r="K50" s="4" t="s">
        <v>237</v>
      </c>
      <c r="L50" s="4" t="s">
        <v>237</v>
      </c>
      <c r="M50" s="4" t="s">
        <v>237</v>
      </c>
      <c r="N50" s="4" t="s">
        <v>237</v>
      </c>
      <c r="O50" s="4" t="s">
        <v>237</v>
      </c>
      <c r="P50" s="4" t="s">
        <v>237</v>
      </c>
      <c r="Q50" s="4" t="s">
        <v>237</v>
      </c>
      <c r="R50" s="10" t="s">
        <v>237</v>
      </c>
      <c r="S50" s="9" t="s">
        <v>237</v>
      </c>
      <c r="T50" s="4" t="s">
        <v>237</v>
      </c>
      <c r="U50" s="10" t="s">
        <v>237</v>
      </c>
    </row>
    <row r="51" spans="1:21" x14ac:dyDescent="0.25">
      <c r="A51" s="4" t="s">
        <v>223</v>
      </c>
      <c r="B51" s="9" t="s">
        <v>316</v>
      </c>
      <c r="C51" s="9" t="s">
        <v>316</v>
      </c>
      <c r="D51" s="10" t="s">
        <v>245</v>
      </c>
      <c r="E51" s="9" t="s">
        <v>316</v>
      </c>
      <c r="F51" s="4" t="s">
        <v>245</v>
      </c>
      <c r="G51" s="4" t="s">
        <v>245</v>
      </c>
      <c r="H51" s="4" t="s">
        <v>245</v>
      </c>
      <c r="I51" s="10" t="s">
        <v>245</v>
      </c>
      <c r="J51" s="9" t="s">
        <v>316</v>
      </c>
      <c r="K51" s="4" t="s">
        <v>245</v>
      </c>
      <c r="L51" s="4" t="s">
        <v>245</v>
      </c>
      <c r="M51" s="4" t="s">
        <v>245</v>
      </c>
      <c r="N51" s="4" t="s">
        <v>245</v>
      </c>
      <c r="O51" s="4" t="s">
        <v>245</v>
      </c>
      <c r="P51" s="4" t="s">
        <v>245</v>
      </c>
      <c r="Q51" s="4" t="s">
        <v>245</v>
      </c>
      <c r="R51" s="10" t="s">
        <v>245</v>
      </c>
      <c r="S51" s="9" t="s">
        <v>245</v>
      </c>
      <c r="T51" s="4" t="s">
        <v>316</v>
      </c>
      <c r="U51" s="10" t="s">
        <v>245</v>
      </c>
    </row>
    <row r="52" spans="1:21" x14ac:dyDescent="0.25">
      <c r="A52" s="4" t="s">
        <v>223</v>
      </c>
      <c r="B52" s="9" t="s">
        <v>250</v>
      </c>
      <c r="C52" s="9" t="s">
        <v>250</v>
      </c>
      <c r="D52" s="10" t="s">
        <v>250</v>
      </c>
      <c r="E52" s="9" t="s">
        <v>250</v>
      </c>
      <c r="F52" s="4" t="s">
        <v>250</v>
      </c>
      <c r="G52" s="4" t="s">
        <v>250</v>
      </c>
      <c r="H52" s="4" t="s">
        <v>250</v>
      </c>
      <c r="I52" s="10" t="s">
        <v>250</v>
      </c>
      <c r="J52" s="9" t="s">
        <v>250</v>
      </c>
      <c r="K52" s="4" t="s">
        <v>250</v>
      </c>
      <c r="L52" s="4" t="s">
        <v>250</v>
      </c>
      <c r="M52" s="4" t="s">
        <v>250</v>
      </c>
      <c r="N52" s="4" t="s">
        <v>250</v>
      </c>
      <c r="O52" s="4" t="s">
        <v>250</v>
      </c>
      <c r="P52" s="4" t="s">
        <v>250</v>
      </c>
      <c r="Q52" s="4" t="s">
        <v>250</v>
      </c>
      <c r="R52" s="10" t="s">
        <v>250</v>
      </c>
      <c r="S52" s="9" t="s">
        <v>250</v>
      </c>
      <c r="T52" s="4" t="s">
        <v>250</v>
      </c>
      <c r="U52" s="10" t="s">
        <v>250</v>
      </c>
    </row>
    <row r="53" spans="1:2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4" priority="13">
      <formula>$B$18&gt;0</formula>
    </cfRule>
  </conditionalFormatting>
  <conditionalFormatting sqref="A22:U22">
    <cfRule type="expression" dxfId="63" priority="12">
      <formula>A22&lt;&gt;""</formula>
    </cfRule>
  </conditionalFormatting>
  <conditionalFormatting sqref="A25:U25">
    <cfRule type="expression" dxfId="62" priority="11">
      <formula>A25&lt;&gt;""</formula>
    </cfRule>
  </conditionalFormatting>
  <conditionalFormatting sqref="A28:U28">
    <cfRule type="expression" dxfId="61" priority="10">
      <formula>A28&lt;&gt;""</formula>
    </cfRule>
  </conditionalFormatting>
  <conditionalFormatting sqref="A31:U31">
    <cfRule type="expression" dxfId="60" priority="9">
      <formula>A31&lt;&gt;""</formula>
    </cfRule>
  </conditionalFormatting>
  <conditionalFormatting sqref="A34:U34">
    <cfRule type="expression" dxfId="59" priority="8">
      <formula>A34&lt;&gt;""</formula>
    </cfRule>
  </conditionalFormatting>
  <conditionalFormatting sqref="A37:U37">
    <cfRule type="expression" dxfId="58" priority="7">
      <formula>A37&lt;&gt;""</formula>
    </cfRule>
  </conditionalFormatting>
  <conditionalFormatting sqref="A40:U40">
    <cfRule type="expression" dxfId="57" priority="6">
      <formula>A40&lt;&gt;""</formula>
    </cfRule>
  </conditionalFormatting>
  <conditionalFormatting sqref="A43:U43">
    <cfRule type="expression" dxfId="56" priority="5">
      <formula>A43&lt;&gt;""</formula>
    </cfRule>
  </conditionalFormatting>
  <conditionalFormatting sqref="A46:U46">
    <cfRule type="expression" dxfId="55" priority="4">
      <formula>A46&lt;&gt;""</formula>
    </cfRule>
  </conditionalFormatting>
  <conditionalFormatting sqref="A49:U49">
    <cfRule type="expression" dxfId="54" priority="3">
      <formula>A49&lt;&gt;""</formula>
    </cfRule>
  </conditionalFormatting>
  <conditionalFormatting sqref="A52:U52">
    <cfRule type="expression" dxfId="53" priority="2">
      <formula>A52&lt;&gt;""</formula>
    </cfRule>
  </conditionalFormatting>
  <conditionalFormatting sqref="A55:U55">
    <cfRule type="expression" dxfId="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145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2031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2032</v>
      </c>
      <c r="B20" s="9" t="s">
        <v>327</v>
      </c>
      <c r="C20" s="9" t="s">
        <v>289</v>
      </c>
      <c r="D20" s="10" t="s">
        <v>327</v>
      </c>
      <c r="E20" s="9" t="s">
        <v>384</v>
      </c>
      <c r="F20" s="4" t="s">
        <v>326</v>
      </c>
      <c r="G20" s="4" t="s">
        <v>325</v>
      </c>
      <c r="H20" s="4" t="s">
        <v>329</v>
      </c>
      <c r="I20" s="10" t="s">
        <v>326</v>
      </c>
      <c r="J20" s="9" t="s">
        <v>384</v>
      </c>
      <c r="K20" s="4" t="s">
        <v>326</v>
      </c>
      <c r="L20" s="4" t="s">
        <v>325</v>
      </c>
      <c r="M20" s="4" t="s">
        <v>359</v>
      </c>
      <c r="N20" s="4" t="s">
        <v>258</v>
      </c>
      <c r="O20" s="4" t="s">
        <v>339</v>
      </c>
      <c r="P20" s="4" t="s">
        <v>237</v>
      </c>
      <c r="Q20" s="4" t="s">
        <v>282</v>
      </c>
      <c r="R20" s="10" t="s">
        <v>239</v>
      </c>
      <c r="S20" s="9" t="s">
        <v>238</v>
      </c>
      <c r="T20" s="4" t="s">
        <v>327</v>
      </c>
      <c r="U20" s="10" t="s">
        <v>384</v>
      </c>
    </row>
    <row r="21" spans="1:21" x14ac:dyDescent="0.25">
      <c r="A21" s="4"/>
      <c r="B21" s="9" t="s">
        <v>1204</v>
      </c>
      <c r="C21" s="9" t="s">
        <v>570</v>
      </c>
      <c r="D21" s="10" t="s">
        <v>486</v>
      </c>
      <c r="E21" s="9" t="s">
        <v>772</v>
      </c>
      <c r="F21" s="4" t="s">
        <v>314</v>
      </c>
      <c r="G21" s="4" t="s">
        <v>274</v>
      </c>
      <c r="H21" s="4" t="s">
        <v>410</v>
      </c>
      <c r="I21" s="10" t="s">
        <v>227</v>
      </c>
      <c r="J21" s="9" t="s">
        <v>772</v>
      </c>
      <c r="K21" s="4" t="s">
        <v>314</v>
      </c>
      <c r="L21" s="4" t="s">
        <v>274</v>
      </c>
      <c r="M21" s="4" t="s">
        <v>247</v>
      </c>
      <c r="N21" s="4" t="s">
        <v>300</v>
      </c>
      <c r="O21" s="4" t="s">
        <v>301</v>
      </c>
      <c r="P21" s="4" t="s">
        <v>245</v>
      </c>
      <c r="Q21" s="4" t="s">
        <v>247</v>
      </c>
      <c r="R21" s="10" t="s">
        <v>210</v>
      </c>
      <c r="S21" s="9" t="s">
        <v>224</v>
      </c>
      <c r="T21" s="4" t="s">
        <v>375</v>
      </c>
      <c r="U21" s="10" t="s">
        <v>347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169</v>
      </c>
      <c r="M22" s="4" t="s">
        <v>250</v>
      </c>
      <c r="N22" s="4" t="s">
        <v>1860</v>
      </c>
      <c r="O22" s="4" t="s">
        <v>250</v>
      </c>
      <c r="P22" s="4" t="s">
        <v>250</v>
      </c>
      <c r="Q22" s="4" t="s">
        <v>250</v>
      </c>
      <c r="R22" s="10" t="s">
        <v>169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2033</v>
      </c>
      <c r="B23" s="9" t="s">
        <v>328</v>
      </c>
      <c r="C23" s="9" t="s">
        <v>355</v>
      </c>
      <c r="D23" s="10" t="s">
        <v>329</v>
      </c>
      <c r="E23" s="9" t="s">
        <v>353</v>
      </c>
      <c r="F23" s="4" t="s">
        <v>327</v>
      </c>
      <c r="G23" s="4" t="s">
        <v>234</v>
      </c>
      <c r="H23" s="4" t="s">
        <v>309</v>
      </c>
      <c r="I23" s="10" t="s">
        <v>354</v>
      </c>
      <c r="J23" s="9" t="s">
        <v>353</v>
      </c>
      <c r="K23" s="4" t="s">
        <v>327</v>
      </c>
      <c r="L23" s="4" t="s">
        <v>234</v>
      </c>
      <c r="M23" s="4" t="s">
        <v>236</v>
      </c>
      <c r="N23" s="4" t="s">
        <v>237</v>
      </c>
      <c r="O23" s="4" t="s">
        <v>473</v>
      </c>
      <c r="P23" s="4" t="s">
        <v>236</v>
      </c>
      <c r="Q23" s="4" t="s">
        <v>237</v>
      </c>
      <c r="R23" s="10" t="s">
        <v>327</v>
      </c>
      <c r="S23" s="9" t="s">
        <v>289</v>
      </c>
      <c r="T23" s="4" t="s">
        <v>328</v>
      </c>
      <c r="U23" s="10" t="s">
        <v>328</v>
      </c>
    </row>
    <row r="24" spans="1:21" x14ac:dyDescent="0.25">
      <c r="A24" s="4"/>
      <c r="B24" s="9" t="s">
        <v>911</v>
      </c>
      <c r="C24" s="9" t="s">
        <v>469</v>
      </c>
      <c r="D24" s="10" t="s">
        <v>202</v>
      </c>
      <c r="E24" s="9" t="s">
        <v>891</v>
      </c>
      <c r="F24" s="4" t="s">
        <v>298</v>
      </c>
      <c r="G24" s="4" t="s">
        <v>409</v>
      </c>
      <c r="H24" s="4" t="s">
        <v>247</v>
      </c>
      <c r="I24" s="10" t="s">
        <v>206</v>
      </c>
      <c r="J24" s="9" t="s">
        <v>891</v>
      </c>
      <c r="K24" s="4" t="s">
        <v>298</v>
      </c>
      <c r="L24" s="4" t="s">
        <v>409</v>
      </c>
      <c r="M24" s="4" t="s">
        <v>316</v>
      </c>
      <c r="N24" s="4" t="s">
        <v>245</v>
      </c>
      <c r="O24" s="4" t="s">
        <v>246</v>
      </c>
      <c r="P24" s="4" t="s">
        <v>246</v>
      </c>
      <c r="Q24" s="4" t="s">
        <v>245</v>
      </c>
      <c r="R24" s="10" t="s">
        <v>209</v>
      </c>
      <c r="S24" s="9" t="s">
        <v>452</v>
      </c>
      <c r="T24" s="4" t="s">
        <v>743</v>
      </c>
      <c r="U24" s="10" t="s">
        <v>903</v>
      </c>
    </row>
    <row r="25" spans="1:21" x14ac:dyDescent="0.25">
      <c r="A25" s="4"/>
      <c r="B25" s="9" t="s">
        <v>2034</v>
      </c>
      <c r="C25" s="9" t="s">
        <v>250</v>
      </c>
      <c r="D25" s="10" t="s">
        <v>250</v>
      </c>
      <c r="E25" s="9" t="s">
        <v>673</v>
      </c>
      <c r="F25" s="4" t="s">
        <v>160</v>
      </c>
      <c r="G25" s="4" t="s">
        <v>160</v>
      </c>
      <c r="H25" s="4" t="s">
        <v>160</v>
      </c>
      <c r="I25" s="10" t="s">
        <v>250</v>
      </c>
      <c r="J25" s="9" t="s">
        <v>564</v>
      </c>
      <c r="K25" s="4" t="s">
        <v>165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2035</v>
      </c>
      <c r="B26" s="9" t="s">
        <v>497</v>
      </c>
      <c r="C26" s="9" t="s">
        <v>284</v>
      </c>
      <c r="D26" s="10" t="s">
        <v>283</v>
      </c>
      <c r="E26" s="9" t="s">
        <v>338</v>
      </c>
      <c r="F26" s="4" t="s">
        <v>847</v>
      </c>
      <c r="G26" s="4" t="s">
        <v>258</v>
      </c>
      <c r="H26" s="4" t="s">
        <v>284</v>
      </c>
      <c r="I26" s="10" t="s">
        <v>342</v>
      </c>
      <c r="J26" s="9" t="s">
        <v>338</v>
      </c>
      <c r="K26" s="4" t="s">
        <v>847</v>
      </c>
      <c r="L26" s="4" t="s">
        <v>258</v>
      </c>
      <c r="M26" s="4" t="s">
        <v>402</v>
      </c>
      <c r="N26" s="4" t="s">
        <v>356</v>
      </c>
      <c r="O26" s="4" t="s">
        <v>430</v>
      </c>
      <c r="P26" s="4" t="s">
        <v>355</v>
      </c>
      <c r="Q26" s="4" t="s">
        <v>234</v>
      </c>
      <c r="R26" s="10" t="s">
        <v>356</v>
      </c>
      <c r="S26" s="9" t="s">
        <v>430</v>
      </c>
      <c r="T26" s="4" t="s">
        <v>284</v>
      </c>
      <c r="U26" s="10" t="s">
        <v>497</v>
      </c>
    </row>
    <row r="27" spans="1:21" x14ac:dyDescent="0.25">
      <c r="A27" s="4"/>
      <c r="B27" s="9" t="s">
        <v>1642</v>
      </c>
      <c r="C27" s="9" t="s">
        <v>1639</v>
      </c>
      <c r="D27" s="10" t="s">
        <v>976</v>
      </c>
      <c r="E27" s="9" t="s">
        <v>1459</v>
      </c>
      <c r="F27" s="4" t="s">
        <v>825</v>
      </c>
      <c r="G27" s="4" t="s">
        <v>432</v>
      </c>
      <c r="H27" s="4" t="s">
        <v>397</v>
      </c>
      <c r="I27" s="10" t="s">
        <v>427</v>
      </c>
      <c r="J27" s="9" t="s">
        <v>1459</v>
      </c>
      <c r="K27" s="4" t="s">
        <v>825</v>
      </c>
      <c r="L27" s="4" t="s">
        <v>432</v>
      </c>
      <c r="M27" s="4" t="s">
        <v>247</v>
      </c>
      <c r="N27" s="4" t="s">
        <v>270</v>
      </c>
      <c r="O27" s="4" t="s">
        <v>399</v>
      </c>
      <c r="P27" s="4" t="s">
        <v>244</v>
      </c>
      <c r="Q27" s="4" t="s">
        <v>321</v>
      </c>
      <c r="R27" s="10" t="s">
        <v>243</v>
      </c>
      <c r="S27" s="9" t="s">
        <v>877</v>
      </c>
      <c r="T27" s="4" t="s">
        <v>2036</v>
      </c>
      <c r="U27" s="10" t="s">
        <v>1526</v>
      </c>
    </row>
    <row r="28" spans="1:21" x14ac:dyDescent="0.25">
      <c r="A28" s="4"/>
      <c r="B28" s="9" t="s">
        <v>1969</v>
      </c>
      <c r="C28" s="9" t="s">
        <v>250</v>
      </c>
      <c r="D28" s="10" t="s">
        <v>250</v>
      </c>
      <c r="E28" s="9" t="s">
        <v>561</v>
      </c>
      <c r="F28" s="4" t="s">
        <v>1098</v>
      </c>
      <c r="G28" s="4" t="s">
        <v>422</v>
      </c>
      <c r="H28" s="4" t="s">
        <v>161</v>
      </c>
      <c r="I28" s="10" t="s">
        <v>161</v>
      </c>
      <c r="J28" s="9" t="s">
        <v>564</v>
      </c>
      <c r="K28" s="4" t="s">
        <v>2037</v>
      </c>
      <c r="L28" s="4" t="s">
        <v>460</v>
      </c>
      <c r="M28" s="4" t="s">
        <v>250</v>
      </c>
      <c r="N28" s="4" t="s">
        <v>250</v>
      </c>
      <c r="O28" s="4" t="s">
        <v>250</v>
      </c>
      <c r="P28" s="4" t="s">
        <v>166</v>
      </c>
      <c r="Q28" s="4" t="s">
        <v>250</v>
      </c>
      <c r="R28" s="10" t="s">
        <v>166</v>
      </c>
      <c r="S28" s="9" t="s">
        <v>413</v>
      </c>
      <c r="T28" s="4" t="s">
        <v>174</v>
      </c>
      <c r="U28" s="10" t="s">
        <v>174</v>
      </c>
    </row>
    <row r="29" spans="1:21" x14ac:dyDescent="0.25">
      <c r="A29" s="4" t="s">
        <v>2038</v>
      </c>
      <c r="B29" s="9" t="s">
        <v>414</v>
      </c>
      <c r="C29" s="9" t="s">
        <v>340</v>
      </c>
      <c r="D29" s="10" t="s">
        <v>329</v>
      </c>
      <c r="E29" s="9" t="s">
        <v>328</v>
      </c>
      <c r="F29" s="4" t="s">
        <v>325</v>
      </c>
      <c r="G29" s="4" t="s">
        <v>497</v>
      </c>
      <c r="H29" s="4" t="s">
        <v>283</v>
      </c>
      <c r="I29" s="10" t="s">
        <v>342</v>
      </c>
      <c r="J29" s="9" t="s">
        <v>328</v>
      </c>
      <c r="K29" s="4" t="s">
        <v>325</v>
      </c>
      <c r="L29" s="4" t="s">
        <v>497</v>
      </c>
      <c r="M29" s="4" t="s">
        <v>291</v>
      </c>
      <c r="N29" s="4" t="s">
        <v>355</v>
      </c>
      <c r="O29" s="4" t="s">
        <v>288</v>
      </c>
      <c r="P29" s="4" t="s">
        <v>543</v>
      </c>
      <c r="Q29" s="4" t="s">
        <v>476</v>
      </c>
      <c r="R29" s="10" t="s">
        <v>497</v>
      </c>
      <c r="S29" s="9" t="s">
        <v>329</v>
      </c>
      <c r="T29" s="4" t="s">
        <v>354</v>
      </c>
      <c r="U29" s="10" t="s">
        <v>384</v>
      </c>
    </row>
    <row r="30" spans="1:21" x14ac:dyDescent="0.25">
      <c r="A30" s="4"/>
      <c r="B30" s="9" t="s">
        <v>533</v>
      </c>
      <c r="C30" s="9" t="s">
        <v>772</v>
      </c>
      <c r="D30" s="10" t="s">
        <v>924</v>
      </c>
      <c r="E30" s="9" t="s">
        <v>1212</v>
      </c>
      <c r="F30" s="4" t="s">
        <v>452</v>
      </c>
      <c r="G30" s="4" t="s">
        <v>377</v>
      </c>
      <c r="H30" s="4" t="s">
        <v>364</v>
      </c>
      <c r="I30" s="10" t="s">
        <v>427</v>
      </c>
      <c r="J30" s="9" t="s">
        <v>1212</v>
      </c>
      <c r="K30" s="4" t="s">
        <v>452</v>
      </c>
      <c r="L30" s="4" t="s">
        <v>377</v>
      </c>
      <c r="M30" s="4" t="s">
        <v>244</v>
      </c>
      <c r="N30" s="4" t="s">
        <v>315</v>
      </c>
      <c r="O30" s="4" t="s">
        <v>244</v>
      </c>
      <c r="P30" s="4" t="s">
        <v>366</v>
      </c>
      <c r="Q30" s="4" t="s">
        <v>244</v>
      </c>
      <c r="R30" s="10" t="s">
        <v>398</v>
      </c>
      <c r="S30" s="9" t="s">
        <v>349</v>
      </c>
      <c r="T30" s="4" t="s">
        <v>1346</v>
      </c>
      <c r="U30" s="10" t="s">
        <v>313</v>
      </c>
    </row>
    <row r="31" spans="1:21" x14ac:dyDescent="0.25">
      <c r="A31" s="4"/>
      <c r="B31" s="9" t="s">
        <v>2039</v>
      </c>
      <c r="C31" s="9" t="s">
        <v>250</v>
      </c>
      <c r="D31" s="10" t="s">
        <v>250</v>
      </c>
      <c r="E31" s="9" t="s">
        <v>369</v>
      </c>
      <c r="F31" s="4" t="s">
        <v>2040</v>
      </c>
      <c r="G31" s="4" t="s">
        <v>422</v>
      </c>
      <c r="H31" s="4" t="s">
        <v>422</v>
      </c>
      <c r="I31" s="10" t="s">
        <v>161</v>
      </c>
      <c r="J31" s="9" t="s">
        <v>2041</v>
      </c>
      <c r="K31" s="4" t="s">
        <v>2042</v>
      </c>
      <c r="L31" s="4" t="s">
        <v>1115</v>
      </c>
      <c r="M31" s="4" t="s">
        <v>250</v>
      </c>
      <c r="N31" s="4" t="s">
        <v>171</v>
      </c>
      <c r="O31" s="4" t="s">
        <v>171</v>
      </c>
      <c r="P31" s="4" t="s">
        <v>677</v>
      </c>
      <c r="Q31" s="4" t="s">
        <v>166</v>
      </c>
      <c r="R31" s="10" t="s">
        <v>1115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1" priority="13">
      <formula>$B$18&gt;0</formula>
    </cfRule>
  </conditionalFormatting>
  <conditionalFormatting sqref="A22:U22">
    <cfRule type="expression" dxfId="50" priority="12">
      <formula>A22&lt;&gt;""</formula>
    </cfRule>
  </conditionalFormatting>
  <conditionalFormatting sqref="A25:U25">
    <cfRule type="expression" dxfId="49" priority="11">
      <formula>A25&lt;&gt;""</formula>
    </cfRule>
  </conditionalFormatting>
  <conditionalFormatting sqref="A28:U28">
    <cfRule type="expression" dxfId="48" priority="10">
      <formula>A28&lt;&gt;""</formula>
    </cfRule>
  </conditionalFormatting>
  <conditionalFormatting sqref="A31:U31">
    <cfRule type="expression" dxfId="47" priority="9">
      <formula>A31&lt;&gt;""</formula>
    </cfRule>
  </conditionalFormatting>
  <conditionalFormatting sqref="A34:U34">
    <cfRule type="expression" dxfId="46" priority="8">
      <formula>A34&lt;&gt;""</formula>
    </cfRule>
  </conditionalFormatting>
  <conditionalFormatting sqref="A37:U37">
    <cfRule type="expression" dxfId="45" priority="7">
      <formula>A37&lt;&gt;""</formula>
    </cfRule>
  </conditionalFormatting>
  <conditionalFormatting sqref="A40:U40">
    <cfRule type="expression" dxfId="44" priority="6">
      <formula>A40&lt;&gt;""</formula>
    </cfRule>
  </conditionalFormatting>
  <conditionalFormatting sqref="A43:U43">
    <cfRule type="expression" dxfId="43" priority="5">
      <formula>A43&lt;&gt;""</formula>
    </cfRule>
  </conditionalFormatting>
  <conditionalFormatting sqref="A46:U46">
    <cfRule type="expression" dxfId="42" priority="4">
      <formula>A46&lt;&gt;""</formula>
    </cfRule>
  </conditionalFormatting>
  <conditionalFormatting sqref="A49:U49">
    <cfRule type="expression" dxfId="41" priority="3">
      <formula>A49&lt;&gt;""</formula>
    </cfRule>
  </conditionalFormatting>
  <conditionalFormatting sqref="A52:U52">
    <cfRule type="expression" dxfId="40" priority="2">
      <formula>A52&lt;&gt;""</formula>
    </cfRule>
  </conditionalFormatting>
  <conditionalFormatting sqref="A55:U55">
    <cfRule type="expression" dxfId="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146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2043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2044</v>
      </c>
      <c r="B20" s="9" t="s">
        <v>307</v>
      </c>
      <c r="C20" s="9" t="s">
        <v>307</v>
      </c>
      <c r="D20" s="10" t="s">
        <v>473</v>
      </c>
      <c r="E20" s="9" t="s">
        <v>234</v>
      </c>
      <c r="F20" s="4" t="s">
        <v>309</v>
      </c>
      <c r="G20" s="4" t="s">
        <v>473</v>
      </c>
      <c r="H20" s="4" t="s">
        <v>308</v>
      </c>
      <c r="I20" s="10" t="s">
        <v>310</v>
      </c>
      <c r="J20" s="9" t="s">
        <v>234</v>
      </c>
      <c r="K20" s="4" t="s">
        <v>309</v>
      </c>
      <c r="L20" s="4" t="s">
        <v>473</v>
      </c>
      <c r="M20" s="4" t="s">
        <v>237</v>
      </c>
      <c r="N20" s="4" t="s">
        <v>237</v>
      </c>
      <c r="O20" s="4" t="s">
        <v>308</v>
      </c>
      <c r="P20" s="4" t="s">
        <v>237</v>
      </c>
      <c r="Q20" s="4" t="s">
        <v>236</v>
      </c>
      <c r="R20" s="10" t="s">
        <v>308</v>
      </c>
      <c r="S20" s="9" t="s">
        <v>236</v>
      </c>
      <c r="T20" s="4" t="s">
        <v>473</v>
      </c>
      <c r="U20" s="10" t="s">
        <v>307</v>
      </c>
    </row>
    <row r="21" spans="1:21" x14ac:dyDescent="0.25">
      <c r="A21" s="4"/>
      <c r="B21" s="9" t="s">
        <v>586</v>
      </c>
      <c r="C21" s="9" t="s">
        <v>654</v>
      </c>
      <c r="D21" s="10" t="s">
        <v>364</v>
      </c>
      <c r="E21" s="9" t="s">
        <v>555</v>
      </c>
      <c r="F21" s="4" t="s">
        <v>300</v>
      </c>
      <c r="G21" s="4" t="s">
        <v>209</v>
      </c>
      <c r="H21" s="4" t="s">
        <v>246</v>
      </c>
      <c r="I21" s="10" t="s">
        <v>316</v>
      </c>
      <c r="J21" s="9" t="s">
        <v>555</v>
      </c>
      <c r="K21" s="4" t="s">
        <v>300</v>
      </c>
      <c r="L21" s="4" t="s">
        <v>209</v>
      </c>
      <c r="M21" s="4" t="s">
        <v>245</v>
      </c>
      <c r="N21" s="4" t="s">
        <v>245</v>
      </c>
      <c r="O21" s="4" t="s">
        <v>316</v>
      </c>
      <c r="P21" s="4" t="s">
        <v>245</v>
      </c>
      <c r="Q21" s="4" t="s">
        <v>316</v>
      </c>
      <c r="R21" s="10" t="s">
        <v>316</v>
      </c>
      <c r="S21" s="9" t="s">
        <v>301</v>
      </c>
      <c r="T21" s="4" t="s">
        <v>268</v>
      </c>
      <c r="U21" s="10" t="s">
        <v>409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2045</v>
      </c>
      <c r="B23" s="9" t="s">
        <v>326</v>
      </c>
      <c r="C23" s="9" t="s">
        <v>326</v>
      </c>
      <c r="D23" s="10" t="s">
        <v>235</v>
      </c>
      <c r="E23" s="9" t="s">
        <v>288</v>
      </c>
      <c r="F23" s="4" t="s">
        <v>325</v>
      </c>
      <c r="G23" s="4" t="s">
        <v>233</v>
      </c>
      <c r="H23" s="4" t="s">
        <v>384</v>
      </c>
      <c r="I23" s="10" t="s">
        <v>235</v>
      </c>
      <c r="J23" s="9" t="s">
        <v>288</v>
      </c>
      <c r="K23" s="4" t="s">
        <v>325</v>
      </c>
      <c r="L23" s="4" t="s">
        <v>233</v>
      </c>
      <c r="M23" s="4" t="s">
        <v>359</v>
      </c>
      <c r="N23" s="4" t="s">
        <v>258</v>
      </c>
      <c r="O23" s="4" t="s">
        <v>402</v>
      </c>
      <c r="P23" s="4" t="s">
        <v>237</v>
      </c>
      <c r="Q23" s="4" t="s">
        <v>339</v>
      </c>
      <c r="R23" s="10" t="s">
        <v>236</v>
      </c>
      <c r="S23" s="9" t="s">
        <v>308</v>
      </c>
      <c r="T23" s="4" t="s">
        <v>326</v>
      </c>
      <c r="U23" s="10" t="s">
        <v>374</v>
      </c>
    </row>
    <row r="24" spans="1:21" x14ac:dyDescent="0.25">
      <c r="A24" s="4"/>
      <c r="B24" s="9" t="s">
        <v>464</v>
      </c>
      <c r="C24" s="9" t="s">
        <v>539</v>
      </c>
      <c r="D24" s="10" t="s">
        <v>819</v>
      </c>
      <c r="E24" s="9" t="s">
        <v>277</v>
      </c>
      <c r="F24" s="4" t="s">
        <v>594</v>
      </c>
      <c r="G24" s="4" t="s">
        <v>272</v>
      </c>
      <c r="H24" s="4" t="s">
        <v>408</v>
      </c>
      <c r="I24" s="10" t="s">
        <v>210</v>
      </c>
      <c r="J24" s="9" t="s">
        <v>277</v>
      </c>
      <c r="K24" s="4" t="s">
        <v>594</v>
      </c>
      <c r="L24" s="4" t="s">
        <v>272</v>
      </c>
      <c r="M24" s="4" t="s">
        <v>247</v>
      </c>
      <c r="N24" s="4" t="s">
        <v>300</v>
      </c>
      <c r="O24" s="4" t="s">
        <v>271</v>
      </c>
      <c r="P24" s="4" t="s">
        <v>245</v>
      </c>
      <c r="Q24" s="4" t="s">
        <v>315</v>
      </c>
      <c r="R24" s="10" t="s">
        <v>300</v>
      </c>
      <c r="S24" s="9" t="s">
        <v>315</v>
      </c>
      <c r="T24" s="4" t="s">
        <v>1008</v>
      </c>
      <c r="U24" s="10" t="s">
        <v>212</v>
      </c>
    </row>
    <row r="25" spans="1:21" x14ac:dyDescent="0.25">
      <c r="A25" s="4"/>
      <c r="B25" s="9" t="s">
        <v>169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169</v>
      </c>
      <c r="K25" s="4" t="s">
        <v>169</v>
      </c>
      <c r="L25" s="4" t="s">
        <v>169</v>
      </c>
      <c r="M25" s="4" t="s">
        <v>250</v>
      </c>
      <c r="N25" s="4" t="s">
        <v>279</v>
      </c>
      <c r="O25" s="4" t="s">
        <v>250</v>
      </c>
      <c r="P25" s="4" t="s">
        <v>250</v>
      </c>
      <c r="Q25" s="4" t="s">
        <v>250</v>
      </c>
      <c r="R25" s="10" t="s">
        <v>169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2046</v>
      </c>
      <c r="B26" s="9" t="s">
        <v>288</v>
      </c>
      <c r="C26" s="9" t="s">
        <v>326</v>
      </c>
      <c r="D26" s="10" t="s">
        <v>374</v>
      </c>
      <c r="E26" s="9" t="s">
        <v>289</v>
      </c>
      <c r="F26" s="4" t="s">
        <v>326</v>
      </c>
      <c r="G26" s="4" t="s">
        <v>473</v>
      </c>
      <c r="H26" s="4" t="s">
        <v>308</v>
      </c>
      <c r="I26" s="10" t="s">
        <v>327</v>
      </c>
      <c r="J26" s="9" t="s">
        <v>289</v>
      </c>
      <c r="K26" s="4" t="s">
        <v>326</v>
      </c>
      <c r="L26" s="4" t="s">
        <v>473</v>
      </c>
      <c r="M26" s="4" t="s">
        <v>237</v>
      </c>
      <c r="N26" s="4" t="s">
        <v>237</v>
      </c>
      <c r="O26" s="4" t="s">
        <v>308</v>
      </c>
      <c r="P26" s="4" t="s">
        <v>236</v>
      </c>
      <c r="Q26" s="4" t="s">
        <v>237</v>
      </c>
      <c r="R26" s="10" t="s">
        <v>235</v>
      </c>
      <c r="S26" s="9" t="s">
        <v>326</v>
      </c>
      <c r="T26" s="4" t="s">
        <v>383</v>
      </c>
      <c r="U26" s="10" t="s">
        <v>326</v>
      </c>
    </row>
    <row r="27" spans="1:21" x14ac:dyDescent="0.25">
      <c r="A27" s="4"/>
      <c r="B27" s="9" t="s">
        <v>634</v>
      </c>
      <c r="C27" s="9" t="s">
        <v>297</v>
      </c>
      <c r="D27" s="10" t="s">
        <v>503</v>
      </c>
      <c r="E27" s="9" t="s">
        <v>428</v>
      </c>
      <c r="F27" s="4" t="s">
        <v>379</v>
      </c>
      <c r="G27" s="4" t="s">
        <v>223</v>
      </c>
      <c r="H27" s="4" t="s">
        <v>315</v>
      </c>
      <c r="I27" s="10" t="s">
        <v>273</v>
      </c>
      <c r="J27" s="9" t="s">
        <v>428</v>
      </c>
      <c r="K27" s="4" t="s">
        <v>379</v>
      </c>
      <c r="L27" s="4" t="s">
        <v>223</v>
      </c>
      <c r="M27" s="4" t="s">
        <v>245</v>
      </c>
      <c r="N27" s="4" t="s">
        <v>245</v>
      </c>
      <c r="O27" s="4" t="s">
        <v>316</v>
      </c>
      <c r="P27" s="4" t="s">
        <v>246</v>
      </c>
      <c r="Q27" s="4" t="s">
        <v>245</v>
      </c>
      <c r="R27" s="10" t="s">
        <v>273</v>
      </c>
      <c r="S27" s="9" t="s">
        <v>427</v>
      </c>
      <c r="T27" s="4" t="s">
        <v>2047</v>
      </c>
      <c r="U27" s="10" t="s">
        <v>556</v>
      </c>
    </row>
    <row r="28" spans="1:21" x14ac:dyDescent="0.25">
      <c r="A28" s="4"/>
      <c r="B28" s="9" t="s">
        <v>1195</v>
      </c>
      <c r="C28" s="9" t="s">
        <v>250</v>
      </c>
      <c r="D28" s="10" t="s">
        <v>250</v>
      </c>
      <c r="E28" s="9" t="s">
        <v>369</v>
      </c>
      <c r="F28" s="4" t="s">
        <v>250</v>
      </c>
      <c r="G28" s="4" t="s">
        <v>160</v>
      </c>
      <c r="H28" s="4" t="s">
        <v>160</v>
      </c>
      <c r="I28" s="10" t="s">
        <v>250</v>
      </c>
      <c r="J28" s="9" t="s">
        <v>167</v>
      </c>
      <c r="K28" s="4" t="s">
        <v>250</v>
      </c>
      <c r="L28" s="4" t="s">
        <v>165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2048</v>
      </c>
      <c r="B29" s="9" t="s">
        <v>234</v>
      </c>
      <c r="C29" s="9" t="s">
        <v>234</v>
      </c>
      <c r="D29" s="10" t="s">
        <v>233</v>
      </c>
      <c r="E29" s="9" t="s">
        <v>239</v>
      </c>
      <c r="F29" s="4" t="s">
        <v>309</v>
      </c>
      <c r="G29" s="4" t="s">
        <v>308</v>
      </c>
      <c r="H29" s="4" t="s">
        <v>310</v>
      </c>
      <c r="I29" s="10" t="s">
        <v>236</v>
      </c>
      <c r="J29" s="9" t="s">
        <v>239</v>
      </c>
      <c r="K29" s="4" t="s">
        <v>309</v>
      </c>
      <c r="L29" s="4" t="s">
        <v>308</v>
      </c>
      <c r="M29" s="4" t="s">
        <v>236</v>
      </c>
      <c r="N29" s="4" t="s">
        <v>237</v>
      </c>
      <c r="O29" s="4" t="s">
        <v>308</v>
      </c>
      <c r="P29" s="4" t="s">
        <v>237</v>
      </c>
      <c r="Q29" s="4" t="s">
        <v>237</v>
      </c>
      <c r="R29" s="10" t="s">
        <v>307</v>
      </c>
      <c r="S29" s="9" t="s">
        <v>307</v>
      </c>
      <c r="T29" s="4" t="s">
        <v>234</v>
      </c>
      <c r="U29" s="10" t="s">
        <v>236</v>
      </c>
    </row>
    <row r="30" spans="1:21" x14ac:dyDescent="0.25">
      <c r="A30" s="4"/>
      <c r="B30" s="9" t="s">
        <v>819</v>
      </c>
      <c r="C30" s="9" t="s">
        <v>222</v>
      </c>
      <c r="D30" s="10" t="s">
        <v>312</v>
      </c>
      <c r="E30" s="9" t="s">
        <v>485</v>
      </c>
      <c r="F30" s="4" t="s">
        <v>227</v>
      </c>
      <c r="G30" s="4" t="s">
        <v>210</v>
      </c>
      <c r="H30" s="4" t="s">
        <v>316</v>
      </c>
      <c r="I30" s="10" t="s">
        <v>244</v>
      </c>
      <c r="J30" s="9" t="s">
        <v>485</v>
      </c>
      <c r="K30" s="4" t="s">
        <v>227</v>
      </c>
      <c r="L30" s="4" t="s">
        <v>210</v>
      </c>
      <c r="M30" s="4" t="s">
        <v>316</v>
      </c>
      <c r="N30" s="4" t="s">
        <v>245</v>
      </c>
      <c r="O30" s="4" t="s">
        <v>316</v>
      </c>
      <c r="P30" s="4" t="s">
        <v>245</v>
      </c>
      <c r="Q30" s="4" t="s">
        <v>245</v>
      </c>
      <c r="R30" s="10" t="s">
        <v>247</v>
      </c>
      <c r="S30" s="9" t="s">
        <v>227</v>
      </c>
      <c r="T30" s="4" t="s">
        <v>347</v>
      </c>
      <c r="U30" s="10" t="s">
        <v>302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2049</v>
      </c>
      <c r="B32" s="9" t="s">
        <v>384</v>
      </c>
      <c r="C32" s="9" t="s">
        <v>355</v>
      </c>
      <c r="D32" s="10" t="s">
        <v>328</v>
      </c>
      <c r="E32" s="9" t="s">
        <v>289</v>
      </c>
      <c r="F32" s="4" t="s">
        <v>339</v>
      </c>
      <c r="G32" s="4" t="s">
        <v>328</v>
      </c>
      <c r="H32" s="4" t="s">
        <v>328</v>
      </c>
      <c r="I32" s="10" t="s">
        <v>374</v>
      </c>
      <c r="J32" s="9" t="s">
        <v>289</v>
      </c>
      <c r="K32" s="4" t="s">
        <v>339</v>
      </c>
      <c r="L32" s="4" t="s">
        <v>328</v>
      </c>
      <c r="M32" s="4" t="s">
        <v>383</v>
      </c>
      <c r="N32" s="4" t="s">
        <v>354</v>
      </c>
      <c r="O32" s="4" t="s">
        <v>238</v>
      </c>
      <c r="P32" s="4" t="s">
        <v>239</v>
      </c>
      <c r="Q32" s="4" t="s">
        <v>234</v>
      </c>
      <c r="R32" s="10" t="s">
        <v>340</v>
      </c>
      <c r="S32" s="9" t="s">
        <v>384</v>
      </c>
      <c r="T32" s="4" t="s">
        <v>384</v>
      </c>
      <c r="U32" s="10" t="s">
        <v>328</v>
      </c>
    </row>
    <row r="33" spans="1:21" x14ac:dyDescent="0.25">
      <c r="A33" s="4"/>
      <c r="B33" s="9" t="s">
        <v>1041</v>
      </c>
      <c r="C33" s="9" t="s">
        <v>814</v>
      </c>
      <c r="D33" s="10" t="s">
        <v>662</v>
      </c>
      <c r="E33" s="9" t="s">
        <v>1016</v>
      </c>
      <c r="F33" s="4" t="s">
        <v>241</v>
      </c>
      <c r="G33" s="4" t="s">
        <v>312</v>
      </c>
      <c r="H33" s="4" t="s">
        <v>272</v>
      </c>
      <c r="I33" s="10" t="s">
        <v>207</v>
      </c>
      <c r="J33" s="9" t="s">
        <v>1016</v>
      </c>
      <c r="K33" s="4" t="s">
        <v>241</v>
      </c>
      <c r="L33" s="4" t="s">
        <v>312</v>
      </c>
      <c r="M33" s="4" t="s">
        <v>246</v>
      </c>
      <c r="N33" s="4" t="s">
        <v>247</v>
      </c>
      <c r="O33" s="4" t="s">
        <v>247</v>
      </c>
      <c r="P33" s="4" t="s">
        <v>246</v>
      </c>
      <c r="Q33" s="4" t="s">
        <v>321</v>
      </c>
      <c r="R33" s="10" t="s">
        <v>226</v>
      </c>
      <c r="S33" s="9" t="s">
        <v>398</v>
      </c>
      <c r="T33" s="4" t="s">
        <v>554</v>
      </c>
      <c r="U33" s="10" t="s">
        <v>1197</v>
      </c>
    </row>
    <row r="34" spans="1:21" x14ac:dyDescent="0.25">
      <c r="A34" s="4"/>
      <c r="B34" s="9" t="s">
        <v>577</v>
      </c>
      <c r="C34" s="9" t="s">
        <v>250</v>
      </c>
      <c r="D34" s="10" t="s">
        <v>250</v>
      </c>
      <c r="E34" s="9" t="s">
        <v>161</v>
      </c>
      <c r="F34" s="4" t="s">
        <v>966</v>
      </c>
      <c r="G34" s="4" t="s">
        <v>161</v>
      </c>
      <c r="H34" s="4" t="s">
        <v>250</v>
      </c>
      <c r="I34" s="10" t="s">
        <v>250</v>
      </c>
      <c r="J34" s="9" t="s">
        <v>166</v>
      </c>
      <c r="K34" s="4" t="s">
        <v>770</v>
      </c>
      <c r="L34" s="4" t="s">
        <v>166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2050</v>
      </c>
      <c r="B35" s="9" t="s">
        <v>234</v>
      </c>
      <c r="C35" s="9" t="s">
        <v>307</v>
      </c>
      <c r="D35" s="10" t="s">
        <v>234</v>
      </c>
      <c r="E35" s="9" t="s">
        <v>233</v>
      </c>
      <c r="F35" s="4" t="s">
        <v>238</v>
      </c>
      <c r="G35" s="4" t="s">
        <v>309</v>
      </c>
      <c r="H35" s="4" t="s">
        <v>310</v>
      </c>
      <c r="I35" s="10" t="s">
        <v>237</v>
      </c>
      <c r="J35" s="9" t="s">
        <v>233</v>
      </c>
      <c r="K35" s="4" t="s">
        <v>238</v>
      </c>
      <c r="L35" s="4" t="s">
        <v>309</v>
      </c>
      <c r="M35" s="4" t="s">
        <v>237</v>
      </c>
      <c r="N35" s="4" t="s">
        <v>237</v>
      </c>
      <c r="O35" s="4" t="s">
        <v>237</v>
      </c>
      <c r="P35" s="4" t="s">
        <v>473</v>
      </c>
      <c r="Q35" s="4" t="s">
        <v>237</v>
      </c>
      <c r="R35" s="10" t="s">
        <v>237</v>
      </c>
      <c r="S35" s="9" t="s">
        <v>307</v>
      </c>
      <c r="T35" s="4" t="s">
        <v>234</v>
      </c>
      <c r="U35" s="10" t="s">
        <v>307</v>
      </c>
    </row>
    <row r="36" spans="1:21" x14ac:dyDescent="0.25">
      <c r="A36" s="4"/>
      <c r="B36" s="9" t="s">
        <v>705</v>
      </c>
      <c r="C36" s="9" t="s">
        <v>508</v>
      </c>
      <c r="D36" s="10" t="s">
        <v>576</v>
      </c>
      <c r="E36" s="9" t="s">
        <v>248</v>
      </c>
      <c r="F36" s="4" t="s">
        <v>272</v>
      </c>
      <c r="G36" s="4" t="s">
        <v>273</v>
      </c>
      <c r="H36" s="4" t="s">
        <v>316</v>
      </c>
      <c r="I36" s="10" t="s">
        <v>245</v>
      </c>
      <c r="J36" s="9" t="s">
        <v>248</v>
      </c>
      <c r="K36" s="4" t="s">
        <v>272</v>
      </c>
      <c r="L36" s="4" t="s">
        <v>273</v>
      </c>
      <c r="M36" s="4" t="s">
        <v>245</v>
      </c>
      <c r="N36" s="4" t="s">
        <v>245</v>
      </c>
      <c r="O36" s="4" t="s">
        <v>245</v>
      </c>
      <c r="P36" s="4" t="s">
        <v>316</v>
      </c>
      <c r="Q36" s="4" t="s">
        <v>245</v>
      </c>
      <c r="R36" s="10" t="s">
        <v>245</v>
      </c>
      <c r="S36" s="9" t="s">
        <v>210</v>
      </c>
      <c r="T36" s="4" t="s">
        <v>313</v>
      </c>
      <c r="U36" s="10" t="s">
        <v>348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2051</v>
      </c>
      <c r="B38" s="9" t="s">
        <v>235</v>
      </c>
      <c r="C38" s="9" t="s">
        <v>235</v>
      </c>
      <c r="D38" s="10" t="s">
        <v>235</v>
      </c>
      <c r="E38" s="9" t="s">
        <v>236</v>
      </c>
      <c r="F38" s="4" t="s">
        <v>327</v>
      </c>
      <c r="G38" s="4" t="s">
        <v>328</v>
      </c>
      <c r="H38" s="4" t="s">
        <v>383</v>
      </c>
      <c r="I38" s="10" t="s">
        <v>374</v>
      </c>
      <c r="J38" s="9" t="s">
        <v>236</v>
      </c>
      <c r="K38" s="4" t="s">
        <v>327</v>
      </c>
      <c r="L38" s="4" t="s">
        <v>328</v>
      </c>
      <c r="M38" s="4" t="s">
        <v>383</v>
      </c>
      <c r="N38" s="4" t="s">
        <v>325</v>
      </c>
      <c r="O38" s="4" t="s">
        <v>282</v>
      </c>
      <c r="P38" s="4" t="s">
        <v>234</v>
      </c>
      <c r="Q38" s="4" t="s">
        <v>237</v>
      </c>
      <c r="R38" s="10" t="s">
        <v>239</v>
      </c>
      <c r="S38" s="9" t="s">
        <v>354</v>
      </c>
      <c r="T38" s="4" t="s">
        <v>238</v>
      </c>
      <c r="U38" s="10" t="s">
        <v>235</v>
      </c>
    </row>
    <row r="39" spans="1:21" x14ac:dyDescent="0.25">
      <c r="A39" s="4"/>
      <c r="B39" s="9" t="s">
        <v>219</v>
      </c>
      <c r="C39" s="9" t="s">
        <v>513</v>
      </c>
      <c r="D39" s="10" t="s">
        <v>1382</v>
      </c>
      <c r="E39" s="9" t="s">
        <v>365</v>
      </c>
      <c r="F39" s="4" t="s">
        <v>334</v>
      </c>
      <c r="G39" s="4" t="s">
        <v>757</v>
      </c>
      <c r="H39" s="4" t="s">
        <v>208</v>
      </c>
      <c r="I39" s="10" t="s">
        <v>273</v>
      </c>
      <c r="J39" s="9" t="s">
        <v>365</v>
      </c>
      <c r="K39" s="4" t="s">
        <v>334</v>
      </c>
      <c r="L39" s="4" t="s">
        <v>757</v>
      </c>
      <c r="M39" s="4" t="s">
        <v>246</v>
      </c>
      <c r="N39" s="4" t="s">
        <v>246</v>
      </c>
      <c r="O39" s="4" t="s">
        <v>224</v>
      </c>
      <c r="P39" s="4" t="s">
        <v>316</v>
      </c>
      <c r="Q39" s="4" t="s">
        <v>245</v>
      </c>
      <c r="R39" s="10" t="s">
        <v>210</v>
      </c>
      <c r="S39" s="9" t="s">
        <v>538</v>
      </c>
      <c r="T39" s="4" t="s">
        <v>387</v>
      </c>
      <c r="U39" s="10" t="s">
        <v>529</v>
      </c>
    </row>
    <row r="40" spans="1:21" x14ac:dyDescent="0.25">
      <c r="A40" s="4"/>
      <c r="B40" s="9" t="s">
        <v>2052</v>
      </c>
      <c r="C40" s="9" t="s">
        <v>250</v>
      </c>
      <c r="D40" s="10" t="s">
        <v>250</v>
      </c>
      <c r="E40" s="9" t="s">
        <v>162</v>
      </c>
      <c r="F40" s="4" t="s">
        <v>250</v>
      </c>
      <c r="G40" s="4" t="s">
        <v>160</v>
      </c>
      <c r="H40" s="4" t="s">
        <v>250</v>
      </c>
      <c r="I40" s="10" t="s">
        <v>250</v>
      </c>
      <c r="J40" s="9" t="s">
        <v>1252</v>
      </c>
      <c r="K40" s="4" t="s">
        <v>170</v>
      </c>
      <c r="L40" s="4" t="s">
        <v>165</v>
      </c>
      <c r="M40" s="4" t="s">
        <v>250</v>
      </c>
      <c r="N40" s="4" t="s">
        <v>250</v>
      </c>
      <c r="O40" s="4" t="s">
        <v>735</v>
      </c>
      <c r="P40" s="4" t="s">
        <v>250</v>
      </c>
      <c r="Q40" s="4" t="s">
        <v>250</v>
      </c>
      <c r="R40" s="10" t="s">
        <v>170</v>
      </c>
      <c r="S40" s="9" t="s">
        <v>175</v>
      </c>
      <c r="T40" s="4" t="s">
        <v>174</v>
      </c>
      <c r="U40" s="10" t="s">
        <v>250</v>
      </c>
    </row>
    <row r="41" spans="1:21" x14ac:dyDescent="0.25">
      <c r="A41" s="4" t="s">
        <v>2053</v>
      </c>
      <c r="B41" s="9" t="s">
        <v>236</v>
      </c>
      <c r="C41" s="9" t="s">
        <v>233</v>
      </c>
      <c r="D41" s="10" t="s">
        <v>236</v>
      </c>
      <c r="E41" s="9" t="s">
        <v>236</v>
      </c>
      <c r="F41" s="4" t="s">
        <v>309</v>
      </c>
      <c r="G41" s="4" t="s">
        <v>325</v>
      </c>
      <c r="H41" s="4" t="s">
        <v>310</v>
      </c>
      <c r="I41" s="10" t="s">
        <v>325</v>
      </c>
      <c r="J41" s="9" t="s">
        <v>236</v>
      </c>
      <c r="K41" s="4" t="s">
        <v>309</v>
      </c>
      <c r="L41" s="4" t="s">
        <v>325</v>
      </c>
      <c r="M41" s="4" t="s">
        <v>307</v>
      </c>
      <c r="N41" s="4" t="s">
        <v>310</v>
      </c>
      <c r="O41" s="4" t="s">
        <v>237</v>
      </c>
      <c r="P41" s="4" t="s">
        <v>237</v>
      </c>
      <c r="Q41" s="4" t="s">
        <v>237</v>
      </c>
      <c r="R41" s="10" t="s">
        <v>236</v>
      </c>
      <c r="S41" s="9" t="s">
        <v>309</v>
      </c>
      <c r="T41" s="4" t="s">
        <v>236</v>
      </c>
      <c r="U41" s="10" t="s">
        <v>236</v>
      </c>
    </row>
    <row r="42" spans="1:21" x14ac:dyDescent="0.25">
      <c r="A42" s="4"/>
      <c r="B42" s="9" t="s">
        <v>433</v>
      </c>
      <c r="C42" s="9" t="s">
        <v>757</v>
      </c>
      <c r="D42" s="10" t="s">
        <v>228</v>
      </c>
      <c r="E42" s="9" t="s">
        <v>959</v>
      </c>
      <c r="F42" s="4" t="s">
        <v>210</v>
      </c>
      <c r="G42" s="4" t="s">
        <v>569</v>
      </c>
      <c r="H42" s="4" t="s">
        <v>316</v>
      </c>
      <c r="I42" s="10" t="s">
        <v>300</v>
      </c>
      <c r="J42" s="9" t="s">
        <v>959</v>
      </c>
      <c r="K42" s="4" t="s">
        <v>210</v>
      </c>
      <c r="L42" s="4" t="s">
        <v>569</v>
      </c>
      <c r="M42" s="4" t="s">
        <v>316</v>
      </c>
      <c r="N42" s="4" t="s">
        <v>321</v>
      </c>
      <c r="O42" s="4" t="s">
        <v>245</v>
      </c>
      <c r="P42" s="4" t="s">
        <v>245</v>
      </c>
      <c r="Q42" s="4" t="s">
        <v>245</v>
      </c>
      <c r="R42" s="10" t="s">
        <v>210</v>
      </c>
      <c r="S42" s="9" t="s">
        <v>247</v>
      </c>
      <c r="T42" s="4" t="s">
        <v>655</v>
      </c>
      <c r="U42" s="10" t="s">
        <v>379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2054</v>
      </c>
      <c r="B44" s="9" t="s">
        <v>374</v>
      </c>
      <c r="C44" s="9" t="s">
        <v>289</v>
      </c>
      <c r="D44" s="10" t="s">
        <v>288</v>
      </c>
      <c r="E44" s="9" t="s">
        <v>326</v>
      </c>
      <c r="F44" s="4" t="s">
        <v>236</v>
      </c>
      <c r="G44" s="4" t="s">
        <v>359</v>
      </c>
      <c r="H44" s="4" t="s">
        <v>497</v>
      </c>
      <c r="I44" s="10" t="s">
        <v>328</v>
      </c>
      <c r="J44" s="9" t="s">
        <v>326</v>
      </c>
      <c r="K44" s="4" t="s">
        <v>236</v>
      </c>
      <c r="L44" s="4" t="s">
        <v>359</v>
      </c>
      <c r="M44" s="4" t="s">
        <v>341</v>
      </c>
      <c r="N44" s="4" t="s">
        <v>289</v>
      </c>
      <c r="O44" s="4" t="s">
        <v>288</v>
      </c>
      <c r="P44" s="4" t="s">
        <v>543</v>
      </c>
      <c r="Q44" s="4" t="s">
        <v>476</v>
      </c>
      <c r="R44" s="10" t="s">
        <v>402</v>
      </c>
      <c r="S44" s="9" t="s">
        <v>384</v>
      </c>
      <c r="T44" s="4" t="s">
        <v>327</v>
      </c>
      <c r="U44" s="10" t="s">
        <v>326</v>
      </c>
    </row>
    <row r="45" spans="1:21" x14ac:dyDescent="0.25">
      <c r="A45" s="4"/>
      <c r="B45" s="9" t="s">
        <v>1838</v>
      </c>
      <c r="C45" s="9" t="s">
        <v>644</v>
      </c>
      <c r="D45" s="10" t="s">
        <v>387</v>
      </c>
      <c r="E45" s="9" t="s">
        <v>335</v>
      </c>
      <c r="F45" s="4" t="s">
        <v>409</v>
      </c>
      <c r="G45" s="4" t="s">
        <v>744</v>
      </c>
      <c r="H45" s="4" t="s">
        <v>350</v>
      </c>
      <c r="I45" s="10" t="s">
        <v>223</v>
      </c>
      <c r="J45" s="9" t="s">
        <v>335</v>
      </c>
      <c r="K45" s="4" t="s">
        <v>409</v>
      </c>
      <c r="L45" s="4" t="s">
        <v>744</v>
      </c>
      <c r="M45" s="4" t="s">
        <v>247</v>
      </c>
      <c r="N45" s="4" t="s">
        <v>315</v>
      </c>
      <c r="O45" s="4" t="s">
        <v>244</v>
      </c>
      <c r="P45" s="4" t="s">
        <v>366</v>
      </c>
      <c r="Q45" s="4" t="s">
        <v>244</v>
      </c>
      <c r="R45" s="10" t="s">
        <v>410</v>
      </c>
      <c r="S45" s="9" t="s">
        <v>389</v>
      </c>
      <c r="T45" s="4" t="s">
        <v>1566</v>
      </c>
      <c r="U45" s="10" t="s">
        <v>688</v>
      </c>
    </row>
    <row r="46" spans="1:21" x14ac:dyDescent="0.25">
      <c r="A46" s="4"/>
      <c r="B46" s="9" t="s">
        <v>2055</v>
      </c>
      <c r="C46" s="9" t="s">
        <v>250</v>
      </c>
      <c r="D46" s="10" t="s">
        <v>250</v>
      </c>
      <c r="E46" s="9" t="s">
        <v>369</v>
      </c>
      <c r="F46" s="4" t="s">
        <v>369</v>
      </c>
      <c r="G46" s="4" t="s">
        <v>422</v>
      </c>
      <c r="H46" s="4" t="s">
        <v>422</v>
      </c>
      <c r="I46" s="10" t="s">
        <v>250</v>
      </c>
      <c r="J46" s="9" t="s">
        <v>2042</v>
      </c>
      <c r="K46" s="4" t="s">
        <v>2042</v>
      </c>
      <c r="L46" s="4" t="s">
        <v>1115</v>
      </c>
      <c r="M46" s="4" t="s">
        <v>171</v>
      </c>
      <c r="N46" s="4" t="s">
        <v>171</v>
      </c>
      <c r="O46" s="4" t="s">
        <v>171</v>
      </c>
      <c r="P46" s="4" t="s">
        <v>2056</v>
      </c>
      <c r="Q46" s="4" t="s">
        <v>460</v>
      </c>
      <c r="R46" s="10" t="s">
        <v>1115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8" priority="13">
      <formula>$B$18&gt;0</formula>
    </cfRule>
  </conditionalFormatting>
  <conditionalFormatting sqref="A22:U22">
    <cfRule type="expression" dxfId="37" priority="12">
      <formula>A22&lt;&gt;""</formula>
    </cfRule>
  </conditionalFormatting>
  <conditionalFormatting sqref="A25:U25">
    <cfRule type="expression" dxfId="36" priority="11">
      <formula>A25&lt;&gt;""</formula>
    </cfRule>
  </conditionalFormatting>
  <conditionalFormatting sqref="A28:U28">
    <cfRule type="expression" dxfId="35" priority="10">
      <formula>A28&lt;&gt;""</formula>
    </cfRule>
  </conditionalFormatting>
  <conditionalFormatting sqref="A31:U31">
    <cfRule type="expression" dxfId="34" priority="9">
      <formula>A31&lt;&gt;""</formula>
    </cfRule>
  </conditionalFormatting>
  <conditionalFormatting sqref="A34:U34">
    <cfRule type="expression" dxfId="33" priority="8">
      <formula>A34&lt;&gt;""</formula>
    </cfRule>
  </conditionalFormatting>
  <conditionalFormatting sqref="A37:U37">
    <cfRule type="expression" dxfId="32" priority="7">
      <formula>A37&lt;&gt;""</formula>
    </cfRule>
  </conditionalFormatting>
  <conditionalFormatting sqref="A40:U40">
    <cfRule type="expression" dxfId="31" priority="6">
      <formula>A40&lt;&gt;""</formula>
    </cfRule>
  </conditionalFormatting>
  <conditionalFormatting sqref="A43:U43">
    <cfRule type="expression" dxfId="30" priority="5">
      <formula>A43&lt;&gt;""</formula>
    </cfRule>
  </conditionalFormatting>
  <conditionalFormatting sqref="A46:U46">
    <cfRule type="expression" dxfId="29" priority="4">
      <formula>A46&lt;&gt;""</formula>
    </cfRule>
  </conditionalFormatting>
  <conditionalFormatting sqref="A49:U49">
    <cfRule type="expression" dxfId="28" priority="3">
      <formula>A49&lt;&gt;""</formula>
    </cfRule>
  </conditionalFormatting>
  <conditionalFormatting sqref="A52:U52">
    <cfRule type="expression" dxfId="27" priority="2">
      <formula>A52&lt;&gt;""</formula>
    </cfRule>
  </conditionalFormatting>
  <conditionalFormatting sqref="A55:U55">
    <cfRule type="expression" dxfId="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147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2057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2058</v>
      </c>
      <c r="B20" s="9" t="s">
        <v>239</v>
      </c>
      <c r="C20" s="9" t="s">
        <v>236</v>
      </c>
      <c r="D20" s="10" t="s">
        <v>238</v>
      </c>
      <c r="E20" s="9" t="s">
        <v>235</v>
      </c>
      <c r="F20" s="4" t="s">
        <v>233</v>
      </c>
      <c r="G20" s="4" t="s">
        <v>473</v>
      </c>
      <c r="H20" s="4" t="s">
        <v>237</v>
      </c>
      <c r="I20" s="10" t="s">
        <v>235</v>
      </c>
      <c r="J20" s="9" t="s">
        <v>235</v>
      </c>
      <c r="K20" s="4" t="s">
        <v>233</v>
      </c>
      <c r="L20" s="4" t="s">
        <v>473</v>
      </c>
      <c r="M20" s="4" t="s">
        <v>288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233</v>
      </c>
      <c r="S20" s="9" t="s">
        <v>234</v>
      </c>
      <c r="T20" s="4" t="s">
        <v>236</v>
      </c>
      <c r="U20" s="10" t="s">
        <v>326</v>
      </c>
    </row>
    <row r="21" spans="1:21" x14ac:dyDescent="0.25">
      <c r="A21" s="4"/>
      <c r="B21" s="9" t="s">
        <v>1186</v>
      </c>
      <c r="C21" s="9" t="s">
        <v>241</v>
      </c>
      <c r="D21" s="10" t="s">
        <v>266</v>
      </c>
      <c r="E21" s="9" t="s">
        <v>378</v>
      </c>
      <c r="F21" s="4" t="s">
        <v>208</v>
      </c>
      <c r="G21" s="4" t="s">
        <v>223</v>
      </c>
      <c r="H21" s="4" t="s">
        <v>245</v>
      </c>
      <c r="I21" s="10" t="s">
        <v>210</v>
      </c>
      <c r="J21" s="9" t="s">
        <v>378</v>
      </c>
      <c r="K21" s="4" t="s">
        <v>208</v>
      </c>
      <c r="L21" s="4" t="s">
        <v>223</v>
      </c>
      <c r="M21" s="4" t="s">
        <v>246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270</v>
      </c>
      <c r="S21" s="9" t="s">
        <v>207</v>
      </c>
      <c r="T21" s="4" t="s">
        <v>689</v>
      </c>
      <c r="U21" s="10" t="s">
        <v>453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2059</v>
      </c>
      <c r="B23" s="9" t="s">
        <v>327</v>
      </c>
      <c r="C23" s="9" t="s">
        <v>374</v>
      </c>
      <c r="D23" s="10" t="s">
        <v>355</v>
      </c>
      <c r="E23" s="9" t="s">
        <v>358</v>
      </c>
      <c r="F23" s="4" t="s">
        <v>239</v>
      </c>
      <c r="G23" s="4" t="s">
        <v>236</v>
      </c>
      <c r="H23" s="4" t="s">
        <v>237</v>
      </c>
      <c r="I23" s="10" t="s">
        <v>358</v>
      </c>
      <c r="J23" s="9" t="s">
        <v>358</v>
      </c>
      <c r="K23" s="4" t="s">
        <v>239</v>
      </c>
      <c r="L23" s="4" t="s">
        <v>236</v>
      </c>
      <c r="M23" s="4" t="s">
        <v>338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235</v>
      </c>
      <c r="S23" s="9" t="s">
        <v>234</v>
      </c>
      <c r="T23" s="4" t="s">
        <v>289</v>
      </c>
      <c r="U23" s="10" t="s">
        <v>328</v>
      </c>
    </row>
    <row r="24" spans="1:21" x14ac:dyDescent="0.25">
      <c r="A24" s="4"/>
      <c r="B24" s="9" t="s">
        <v>901</v>
      </c>
      <c r="C24" s="9" t="s">
        <v>425</v>
      </c>
      <c r="D24" s="10" t="s">
        <v>645</v>
      </c>
      <c r="E24" s="9" t="s">
        <v>404</v>
      </c>
      <c r="F24" s="4" t="s">
        <v>408</v>
      </c>
      <c r="G24" s="4" t="s">
        <v>452</v>
      </c>
      <c r="H24" s="4" t="s">
        <v>245</v>
      </c>
      <c r="I24" s="10" t="s">
        <v>209</v>
      </c>
      <c r="J24" s="9" t="s">
        <v>404</v>
      </c>
      <c r="K24" s="4" t="s">
        <v>408</v>
      </c>
      <c r="L24" s="4" t="s">
        <v>452</v>
      </c>
      <c r="M24" s="4" t="s">
        <v>244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207</v>
      </c>
      <c r="S24" s="9" t="s">
        <v>227</v>
      </c>
      <c r="T24" s="4" t="s">
        <v>737</v>
      </c>
      <c r="U24" s="10" t="s">
        <v>903</v>
      </c>
    </row>
    <row r="25" spans="1:21" x14ac:dyDescent="0.25">
      <c r="A25" s="4"/>
      <c r="B25" s="9" t="s">
        <v>2060</v>
      </c>
      <c r="C25" s="9" t="s">
        <v>250</v>
      </c>
      <c r="D25" s="10" t="s">
        <v>250</v>
      </c>
      <c r="E25" s="9" t="s">
        <v>561</v>
      </c>
      <c r="F25" s="4" t="s">
        <v>160</v>
      </c>
      <c r="G25" s="4" t="s">
        <v>160</v>
      </c>
      <c r="H25" s="4" t="s">
        <v>250</v>
      </c>
      <c r="I25" s="10" t="s">
        <v>250</v>
      </c>
      <c r="J25" s="9" t="s">
        <v>564</v>
      </c>
      <c r="K25" s="4" t="s">
        <v>165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176</v>
      </c>
      <c r="T25" s="4" t="s">
        <v>250</v>
      </c>
      <c r="U25" s="10" t="s">
        <v>174</v>
      </c>
    </row>
    <row r="26" spans="1:21" x14ac:dyDescent="0.25">
      <c r="A26" s="4" t="s">
        <v>2061</v>
      </c>
      <c r="B26" s="9" t="s">
        <v>543</v>
      </c>
      <c r="C26" s="9" t="s">
        <v>443</v>
      </c>
      <c r="D26" s="10" t="s">
        <v>479</v>
      </c>
      <c r="E26" s="9" t="s">
        <v>545</v>
      </c>
      <c r="F26" s="4" t="s">
        <v>601</v>
      </c>
      <c r="G26" s="4" t="s">
        <v>520</v>
      </c>
      <c r="H26" s="4" t="s">
        <v>663</v>
      </c>
      <c r="I26" s="10" t="s">
        <v>257</v>
      </c>
      <c r="J26" s="9" t="s">
        <v>545</v>
      </c>
      <c r="K26" s="4" t="s">
        <v>601</v>
      </c>
      <c r="L26" s="4" t="s">
        <v>520</v>
      </c>
      <c r="M26" s="4" t="s">
        <v>475</v>
      </c>
      <c r="N26" s="4" t="s">
        <v>663</v>
      </c>
      <c r="O26" s="4" t="s">
        <v>663</v>
      </c>
      <c r="P26" s="4" t="s">
        <v>663</v>
      </c>
      <c r="Q26" s="4" t="s">
        <v>663</v>
      </c>
      <c r="R26" s="10" t="s">
        <v>600</v>
      </c>
      <c r="S26" s="9" t="s">
        <v>520</v>
      </c>
      <c r="T26" s="4" t="s">
        <v>713</v>
      </c>
      <c r="U26" s="10" t="s">
        <v>545</v>
      </c>
    </row>
    <row r="27" spans="1:21" x14ac:dyDescent="0.25">
      <c r="A27" s="4"/>
      <c r="B27" s="9" t="s">
        <v>2062</v>
      </c>
      <c r="C27" s="9" t="s">
        <v>2063</v>
      </c>
      <c r="D27" s="10" t="s">
        <v>2064</v>
      </c>
      <c r="E27" s="9" t="s">
        <v>728</v>
      </c>
      <c r="F27" s="4" t="s">
        <v>868</v>
      </c>
      <c r="G27" s="4" t="s">
        <v>837</v>
      </c>
      <c r="H27" s="4" t="s">
        <v>221</v>
      </c>
      <c r="I27" s="10" t="s">
        <v>298</v>
      </c>
      <c r="J27" s="9" t="s">
        <v>728</v>
      </c>
      <c r="K27" s="4" t="s">
        <v>868</v>
      </c>
      <c r="L27" s="4" t="s">
        <v>837</v>
      </c>
      <c r="M27" s="4" t="s">
        <v>210</v>
      </c>
      <c r="N27" s="4" t="s">
        <v>224</v>
      </c>
      <c r="O27" s="4" t="s">
        <v>225</v>
      </c>
      <c r="P27" s="4" t="s">
        <v>226</v>
      </c>
      <c r="Q27" s="4" t="s">
        <v>227</v>
      </c>
      <c r="R27" s="10" t="s">
        <v>773</v>
      </c>
      <c r="S27" s="9" t="s">
        <v>431</v>
      </c>
      <c r="T27" s="4" t="s">
        <v>2065</v>
      </c>
      <c r="U27" s="10" t="s">
        <v>1745</v>
      </c>
    </row>
    <row r="28" spans="1:21" x14ac:dyDescent="0.25">
      <c r="A28" s="4"/>
      <c r="B28" s="9" t="s">
        <v>2066</v>
      </c>
      <c r="C28" s="9" t="s">
        <v>159</v>
      </c>
      <c r="D28" s="10" t="s">
        <v>158</v>
      </c>
      <c r="E28" s="9" t="s">
        <v>673</v>
      </c>
      <c r="F28" s="4" t="s">
        <v>1145</v>
      </c>
      <c r="G28" s="4" t="s">
        <v>1145</v>
      </c>
      <c r="H28" s="4" t="s">
        <v>458</v>
      </c>
      <c r="I28" s="10" t="s">
        <v>673</v>
      </c>
      <c r="J28" s="9" t="s">
        <v>2067</v>
      </c>
      <c r="K28" s="4" t="s">
        <v>2068</v>
      </c>
      <c r="L28" s="4" t="s">
        <v>2068</v>
      </c>
      <c r="M28" s="4" t="s">
        <v>1485</v>
      </c>
      <c r="N28" s="4" t="s">
        <v>946</v>
      </c>
      <c r="O28" s="4" t="s">
        <v>946</v>
      </c>
      <c r="P28" s="4" t="s">
        <v>946</v>
      </c>
      <c r="Q28" s="4" t="s">
        <v>946</v>
      </c>
      <c r="R28" s="10" t="s">
        <v>1933</v>
      </c>
      <c r="S28" s="9" t="s">
        <v>413</v>
      </c>
      <c r="T28" s="4" t="s">
        <v>461</v>
      </c>
      <c r="U28" s="10" t="s">
        <v>462</v>
      </c>
    </row>
    <row r="29" spans="1:2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5" priority="13">
      <formula>$B$18&gt;0</formula>
    </cfRule>
  </conditionalFormatting>
  <conditionalFormatting sqref="A22:U22">
    <cfRule type="expression" dxfId="24" priority="12">
      <formula>A22&lt;&gt;""</formula>
    </cfRule>
  </conditionalFormatting>
  <conditionalFormatting sqref="A25:U25">
    <cfRule type="expression" dxfId="23" priority="11">
      <formula>A25&lt;&gt;""</formula>
    </cfRule>
  </conditionalFormatting>
  <conditionalFormatting sqref="A28:U28">
    <cfRule type="expression" dxfId="22" priority="10">
      <formula>A28&lt;&gt;""</formula>
    </cfRule>
  </conditionalFormatting>
  <conditionalFormatting sqref="A31:U31">
    <cfRule type="expression" dxfId="21" priority="9">
      <formula>A31&lt;&gt;""</formula>
    </cfRule>
  </conditionalFormatting>
  <conditionalFormatting sqref="A34:U34">
    <cfRule type="expression" dxfId="20" priority="8">
      <formula>A34&lt;&gt;""</formula>
    </cfRule>
  </conditionalFormatting>
  <conditionalFormatting sqref="A37:U37">
    <cfRule type="expression" dxfId="19" priority="7">
      <formula>A37&lt;&gt;""</formula>
    </cfRule>
  </conditionalFormatting>
  <conditionalFormatting sqref="A40:U40">
    <cfRule type="expression" dxfId="18" priority="6">
      <formula>A40&lt;&gt;""</formula>
    </cfRule>
  </conditionalFormatting>
  <conditionalFormatting sqref="A43:U43">
    <cfRule type="expression" dxfId="17" priority="5">
      <formula>A43&lt;&gt;""</formula>
    </cfRule>
  </conditionalFormatting>
  <conditionalFormatting sqref="A46:U46">
    <cfRule type="expression" dxfId="16" priority="4">
      <formula>A46&lt;&gt;""</formula>
    </cfRule>
  </conditionalFormatting>
  <conditionalFormatting sqref="A49:U49">
    <cfRule type="expression" dxfId="15" priority="3">
      <formula>A49&lt;&gt;""</formula>
    </cfRule>
  </conditionalFormatting>
  <conditionalFormatting sqref="A52:U52">
    <cfRule type="expression" dxfId="14" priority="2">
      <formula>A52&lt;&gt;""</formula>
    </cfRule>
  </conditionalFormatting>
  <conditionalFormatting sqref="A55:U55">
    <cfRule type="expression" dxfId="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148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2069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2070</v>
      </c>
      <c r="B20" s="9" t="s">
        <v>236</v>
      </c>
      <c r="C20" s="9" t="s">
        <v>233</v>
      </c>
      <c r="D20" s="10" t="s">
        <v>239</v>
      </c>
      <c r="E20" s="9" t="s">
        <v>233</v>
      </c>
      <c r="F20" s="4" t="s">
        <v>289</v>
      </c>
      <c r="G20" s="4" t="s">
        <v>473</v>
      </c>
      <c r="H20" s="4" t="s">
        <v>309</v>
      </c>
      <c r="I20" s="10" t="s">
        <v>374</v>
      </c>
      <c r="J20" s="9" t="s">
        <v>233</v>
      </c>
      <c r="K20" s="4" t="s">
        <v>289</v>
      </c>
      <c r="L20" s="4" t="s">
        <v>473</v>
      </c>
      <c r="M20" s="4" t="s">
        <v>288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288</v>
      </c>
      <c r="S20" s="9" t="s">
        <v>237</v>
      </c>
      <c r="T20" s="4" t="s">
        <v>473</v>
      </c>
      <c r="U20" s="10" t="s">
        <v>414</v>
      </c>
    </row>
    <row r="21" spans="1:21" x14ac:dyDescent="0.25">
      <c r="A21" s="4"/>
      <c r="B21" s="9" t="s">
        <v>1440</v>
      </c>
      <c r="C21" s="9" t="s">
        <v>773</v>
      </c>
      <c r="D21" s="10" t="s">
        <v>512</v>
      </c>
      <c r="E21" s="9" t="s">
        <v>1197</v>
      </c>
      <c r="F21" s="4" t="s">
        <v>364</v>
      </c>
      <c r="G21" s="4" t="s">
        <v>224</v>
      </c>
      <c r="H21" s="4" t="s">
        <v>247</v>
      </c>
      <c r="I21" s="10" t="s">
        <v>273</v>
      </c>
      <c r="J21" s="9" t="s">
        <v>1197</v>
      </c>
      <c r="K21" s="4" t="s">
        <v>364</v>
      </c>
      <c r="L21" s="4" t="s">
        <v>224</v>
      </c>
      <c r="M21" s="4" t="s">
        <v>246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301</v>
      </c>
      <c r="S21" s="9" t="s">
        <v>245</v>
      </c>
      <c r="T21" s="4" t="s">
        <v>556</v>
      </c>
      <c r="U21" s="10" t="s">
        <v>767</v>
      </c>
    </row>
    <row r="22" spans="1:21" x14ac:dyDescent="0.25">
      <c r="A22" s="4"/>
      <c r="B22" s="9" t="s">
        <v>1307</v>
      </c>
      <c r="C22" s="9" t="s">
        <v>250</v>
      </c>
      <c r="D22" s="10" t="s">
        <v>250</v>
      </c>
      <c r="E22" s="9" t="s">
        <v>161</v>
      </c>
      <c r="F22" s="4" t="s">
        <v>966</v>
      </c>
      <c r="G22" s="4" t="s">
        <v>161</v>
      </c>
      <c r="H22" s="4" t="s">
        <v>250</v>
      </c>
      <c r="I22" s="10" t="s">
        <v>250</v>
      </c>
      <c r="J22" s="9" t="s">
        <v>166</v>
      </c>
      <c r="K22" s="4" t="s">
        <v>770</v>
      </c>
      <c r="L22" s="4" t="s">
        <v>166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2071</v>
      </c>
      <c r="B23" s="9" t="s">
        <v>517</v>
      </c>
      <c r="C23" s="9" t="s">
        <v>518</v>
      </c>
      <c r="D23" s="10" t="s">
        <v>519</v>
      </c>
      <c r="E23" s="9" t="s">
        <v>518</v>
      </c>
      <c r="F23" s="4" t="s">
        <v>523</v>
      </c>
      <c r="G23" s="4" t="s">
        <v>628</v>
      </c>
      <c r="H23" s="4" t="s">
        <v>627</v>
      </c>
      <c r="I23" s="10" t="s">
        <v>601</v>
      </c>
      <c r="J23" s="9" t="s">
        <v>518</v>
      </c>
      <c r="K23" s="4" t="s">
        <v>523</v>
      </c>
      <c r="L23" s="4" t="s">
        <v>628</v>
      </c>
      <c r="M23" s="4" t="s">
        <v>522</v>
      </c>
      <c r="N23" s="4" t="s">
        <v>663</v>
      </c>
      <c r="O23" s="4" t="s">
        <v>663</v>
      </c>
      <c r="P23" s="4" t="s">
        <v>663</v>
      </c>
      <c r="Q23" s="4" t="s">
        <v>663</v>
      </c>
      <c r="R23" s="10" t="s">
        <v>522</v>
      </c>
      <c r="S23" s="9" t="s">
        <v>663</v>
      </c>
      <c r="T23" s="4" t="s">
        <v>628</v>
      </c>
      <c r="U23" s="10" t="s">
        <v>443</v>
      </c>
    </row>
    <row r="24" spans="1:21" x14ac:dyDescent="0.25">
      <c r="A24" s="4"/>
      <c r="B24" s="9" t="s">
        <v>2072</v>
      </c>
      <c r="C24" s="9" t="s">
        <v>906</v>
      </c>
      <c r="D24" s="10" t="s">
        <v>2073</v>
      </c>
      <c r="E24" s="9" t="s">
        <v>2074</v>
      </c>
      <c r="F24" s="4" t="s">
        <v>979</v>
      </c>
      <c r="G24" s="4" t="s">
        <v>952</v>
      </c>
      <c r="H24" s="4" t="s">
        <v>785</v>
      </c>
      <c r="I24" s="10" t="s">
        <v>654</v>
      </c>
      <c r="J24" s="9" t="s">
        <v>2074</v>
      </c>
      <c r="K24" s="4" t="s">
        <v>979</v>
      </c>
      <c r="L24" s="4" t="s">
        <v>952</v>
      </c>
      <c r="M24" s="4" t="s">
        <v>271</v>
      </c>
      <c r="N24" s="4" t="s">
        <v>224</v>
      </c>
      <c r="O24" s="4" t="s">
        <v>225</v>
      </c>
      <c r="P24" s="4" t="s">
        <v>226</v>
      </c>
      <c r="Q24" s="4" t="s">
        <v>227</v>
      </c>
      <c r="R24" s="10" t="s">
        <v>757</v>
      </c>
      <c r="S24" s="9" t="s">
        <v>229</v>
      </c>
      <c r="T24" s="4" t="s">
        <v>2075</v>
      </c>
      <c r="U24" s="10" t="s">
        <v>887</v>
      </c>
    </row>
    <row r="25" spans="1:21" x14ac:dyDescent="0.25">
      <c r="A25" s="4"/>
      <c r="B25" s="9" t="s">
        <v>2076</v>
      </c>
      <c r="C25" s="9" t="s">
        <v>159</v>
      </c>
      <c r="D25" s="10" t="s">
        <v>158</v>
      </c>
      <c r="E25" s="9" t="s">
        <v>1043</v>
      </c>
      <c r="F25" s="4" t="s">
        <v>578</v>
      </c>
      <c r="G25" s="4" t="s">
        <v>955</v>
      </c>
      <c r="H25" s="4" t="s">
        <v>955</v>
      </c>
      <c r="I25" s="10" t="s">
        <v>578</v>
      </c>
      <c r="J25" s="9" t="s">
        <v>2067</v>
      </c>
      <c r="K25" s="4" t="s">
        <v>2077</v>
      </c>
      <c r="L25" s="4" t="s">
        <v>2078</v>
      </c>
      <c r="M25" s="4" t="s">
        <v>250</v>
      </c>
      <c r="N25" s="4" t="s">
        <v>279</v>
      </c>
      <c r="O25" s="4" t="s">
        <v>279</v>
      </c>
      <c r="P25" s="4" t="s">
        <v>279</v>
      </c>
      <c r="Q25" s="4" t="s">
        <v>279</v>
      </c>
      <c r="R25" s="10" t="s">
        <v>2077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" priority="13">
      <formula>$B$18&gt;0</formula>
    </cfRule>
  </conditionalFormatting>
  <conditionalFormatting sqref="A22:U22">
    <cfRule type="expression" dxfId="11" priority="12">
      <formula>A22&lt;&gt;""</formula>
    </cfRule>
  </conditionalFormatting>
  <conditionalFormatting sqref="A25:U25">
    <cfRule type="expression" dxfId="10" priority="11">
      <formula>A25&lt;&gt;""</formula>
    </cfRule>
  </conditionalFormatting>
  <conditionalFormatting sqref="A28:U28">
    <cfRule type="expression" dxfId="9" priority="10">
      <formula>A28&lt;&gt;""</formula>
    </cfRule>
  </conditionalFormatting>
  <conditionalFormatting sqref="A31:U31">
    <cfRule type="expression" dxfId="8" priority="9">
      <formula>A31&lt;&gt;""</formula>
    </cfRule>
  </conditionalFormatting>
  <conditionalFormatting sqref="A34:U34">
    <cfRule type="expression" dxfId="7" priority="8">
      <formula>A34&lt;&gt;""</formula>
    </cfRule>
  </conditionalFormatting>
  <conditionalFormatting sqref="A37:U37">
    <cfRule type="expression" dxfId="6" priority="7">
      <formula>A37&lt;&gt;""</formula>
    </cfRule>
  </conditionalFormatting>
  <conditionalFormatting sqref="A40:U40">
    <cfRule type="expression" dxfId="5" priority="6">
      <formula>A40&lt;&gt;""</formula>
    </cfRule>
  </conditionalFormatting>
  <conditionalFormatting sqref="A43:U43">
    <cfRule type="expression" dxfId="4" priority="5">
      <formula>A43&lt;&gt;""</formula>
    </cfRule>
  </conditionalFormatting>
  <conditionalFormatting sqref="A46:U46">
    <cfRule type="expression" dxfId="3" priority="4">
      <formula>A46&lt;&gt;""</formula>
    </cfRule>
  </conditionalFormatting>
  <conditionalFormatting sqref="A49:U49">
    <cfRule type="expression" dxfId="2" priority="3">
      <formula>A49&lt;&gt;""</formula>
    </cfRule>
  </conditionalFormatting>
  <conditionalFormatting sqref="A52:U52">
    <cfRule type="expression" dxfId="1" priority="2">
      <formula>A52&lt;&gt;""</formula>
    </cfRule>
  </conditionalFormatting>
  <conditionalFormatting sqref="A55:U55">
    <cfRule type="expression" dxfId="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697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326</v>
      </c>
      <c r="C20" s="9" t="s">
        <v>235</v>
      </c>
      <c r="D20" s="10" t="s">
        <v>383</v>
      </c>
      <c r="E20" s="9" t="s">
        <v>326</v>
      </c>
      <c r="F20" s="4" t="s">
        <v>288</v>
      </c>
      <c r="G20" s="4" t="s">
        <v>288</v>
      </c>
      <c r="H20" s="4" t="s">
        <v>374</v>
      </c>
      <c r="I20" s="10" t="s">
        <v>235</v>
      </c>
      <c r="J20" s="9" t="s">
        <v>326</v>
      </c>
      <c r="K20" s="4" t="s">
        <v>288</v>
      </c>
      <c r="L20" s="4" t="s">
        <v>288</v>
      </c>
      <c r="M20" s="4" t="s">
        <v>235</v>
      </c>
      <c r="N20" s="4" t="s">
        <v>354</v>
      </c>
      <c r="O20" s="4" t="s">
        <v>289</v>
      </c>
      <c r="P20" s="4" t="s">
        <v>233</v>
      </c>
      <c r="Q20" s="4" t="s">
        <v>326</v>
      </c>
      <c r="R20" s="10" t="s">
        <v>288</v>
      </c>
      <c r="S20" s="9" t="s">
        <v>328</v>
      </c>
      <c r="T20" s="4" t="s">
        <v>288</v>
      </c>
      <c r="U20" s="10" t="s">
        <v>239</v>
      </c>
    </row>
    <row r="21" spans="1:21" x14ac:dyDescent="0.25">
      <c r="A21" s="4"/>
      <c r="B21" s="9" t="s">
        <v>698</v>
      </c>
      <c r="C21" s="9" t="s">
        <v>699</v>
      </c>
      <c r="D21" s="10" t="s">
        <v>395</v>
      </c>
      <c r="E21" s="9" t="s">
        <v>412</v>
      </c>
      <c r="F21" s="4" t="s">
        <v>302</v>
      </c>
      <c r="G21" s="4" t="s">
        <v>591</v>
      </c>
      <c r="H21" s="4" t="s">
        <v>399</v>
      </c>
      <c r="I21" s="10" t="s">
        <v>210</v>
      </c>
      <c r="J21" s="9" t="s">
        <v>412</v>
      </c>
      <c r="K21" s="4" t="s">
        <v>302</v>
      </c>
      <c r="L21" s="4" t="s">
        <v>591</v>
      </c>
      <c r="M21" s="4" t="s">
        <v>246</v>
      </c>
      <c r="N21" s="4" t="s">
        <v>247</v>
      </c>
      <c r="O21" s="4" t="s">
        <v>300</v>
      </c>
      <c r="P21" s="4" t="s">
        <v>246</v>
      </c>
      <c r="Q21" s="4" t="s">
        <v>316</v>
      </c>
      <c r="R21" s="10" t="s">
        <v>271</v>
      </c>
      <c r="S21" s="9" t="s">
        <v>314</v>
      </c>
      <c r="T21" s="4" t="s">
        <v>700</v>
      </c>
      <c r="U21" s="10" t="s">
        <v>538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522</v>
      </c>
      <c r="C23" s="9" t="s">
        <v>683</v>
      </c>
      <c r="D23" s="10" t="s">
        <v>626</v>
      </c>
      <c r="E23" s="9" t="s">
        <v>522</v>
      </c>
      <c r="F23" s="4" t="s">
        <v>522</v>
      </c>
      <c r="G23" s="4" t="s">
        <v>522</v>
      </c>
      <c r="H23" s="4" t="s">
        <v>601</v>
      </c>
      <c r="I23" s="10" t="s">
        <v>683</v>
      </c>
      <c r="J23" s="9" t="s">
        <v>522</v>
      </c>
      <c r="K23" s="4" t="s">
        <v>522</v>
      </c>
      <c r="L23" s="4" t="s">
        <v>522</v>
      </c>
      <c r="M23" s="4" t="s">
        <v>520</v>
      </c>
      <c r="N23" s="4" t="s">
        <v>256</v>
      </c>
      <c r="O23" s="4" t="s">
        <v>523</v>
      </c>
      <c r="P23" s="4" t="s">
        <v>518</v>
      </c>
      <c r="Q23" s="4" t="s">
        <v>683</v>
      </c>
      <c r="R23" s="10" t="s">
        <v>626</v>
      </c>
      <c r="S23" s="9" t="s">
        <v>444</v>
      </c>
      <c r="T23" s="4" t="s">
        <v>522</v>
      </c>
      <c r="U23" s="10" t="s">
        <v>515</v>
      </c>
    </row>
    <row r="24" spans="1:21" x14ac:dyDescent="0.25">
      <c r="A24" s="4"/>
      <c r="B24" s="9" t="s">
        <v>701</v>
      </c>
      <c r="C24" s="9" t="s">
        <v>702</v>
      </c>
      <c r="D24" s="10" t="s">
        <v>703</v>
      </c>
      <c r="E24" s="9" t="s">
        <v>704</v>
      </c>
      <c r="F24" s="4" t="s">
        <v>534</v>
      </c>
      <c r="G24" s="4" t="s">
        <v>404</v>
      </c>
      <c r="H24" s="4" t="s">
        <v>586</v>
      </c>
      <c r="I24" s="10" t="s">
        <v>508</v>
      </c>
      <c r="J24" s="9" t="s">
        <v>704</v>
      </c>
      <c r="K24" s="4" t="s">
        <v>534</v>
      </c>
      <c r="L24" s="4" t="s">
        <v>404</v>
      </c>
      <c r="M24" s="4" t="s">
        <v>271</v>
      </c>
      <c r="N24" s="4" t="s">
        <v>271</v>
      </c>
      <c r="O24" s="4" t="s">
        <v>389</v>
      </c>
      <c r="P24" s="4" t="s">
        <v>348</v>
      </c>
      <c r="Q24" s="4" t="s">
        <v>210</v>
      </c>
      <c r="R24" s="10" t="s">
        <v>312</v>
      </c>
      <c r="S24" s="9" t="s">
        <v>705</v>
      </c>
      <c r="T24" s="4" t="s">
        <v>706</v>
      </c>
      <c r="U24" s="10" t="s">
        <v>707</v>
      </c>
    </row>
    <row r="25" spans="1:21" x14ac:dyDescent="0.25">
      <c r="A25" s="4"/>
      <c r="B25" s="9" t="s">
        <v>461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237</v>
      </c>
      <c r="G26" s="4" t="s">
        <v>237</v>
      </c>
      <c r="H26" s="4" t="s">
        <v>237</v>
      </c>
      <c r="I26" s="10" t="s">
        <v>310</v>
      </c>
      <c r="J26" s="9" t="s">
        <v>310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308</v>
      </c>
      <c r="T26" s="4" t="s">
        <v>237</v>
      </c>
      <c r="U26" s="10" t="s">
        <v>310</v>
      </c>
    </row>
    <row r="27" spans="1:21" x14ac:dyDescent="0.25">
      <c r="A27" s="4"/>
      <c r="B27" s="9" t="s">
        <v>271</v>
      </c>
      <c r="C27" s="9" t="s">
        <v>270</v>
      </c>
      <c r="D27" s="10" t="s">
        <v>270</v>
      </c>
      <c r="E27" s="9" t="s">
        <v>227</v>
      </c>
      <c r="F27" s="4" t="s">
        <v>321</v>
      </c>
      <c r="G27" s="4" t="s">
        <v>316</v>
      </c>
      <c r="H27" s="4" t="s">
        <v>245</v>
      </c>
      <c r="I27" s="10" t="s">
        <v>316</v>
      </c>
      <c r="J27" s="9" t="s">
        <v>227</v>
      </c>
      <c r="K27" s="4" t="s">
        <v>321</v>
      </c>
      <c r="L27" s="4" t="s">
        <v>316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315</v>
      </c>
      <c r="T27" s="4" t="s">
        <v>270</v>
      </c>
      <c r="U27" s="10" t="s">
        <v>315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300</v>
      </c>
      <c r="C30" s="9" t="s">
        <v>244</v>
      </c>
      <c r="D30" s="10" t="s">
        <v>316</v>
      </c>
      <c r="E30" s="9" t="s">
        <v>300</v>
      </c>
      <c r="F30" s="4" t="s">
        <v>245</v>
      </c>
      <c r="G30" s="4" t="s">
        <v>245</v>
      </c>
      <c r="H30" s="4" t="s">
        <v>245</v>
      </c>
      <c r="I30" s="10" t="s">
        <v>245</v>
      </c>
      <c r="J30" s="9" t="s">
        <v>300</v>
      </c>
      <c r="K30" s="4" t="s">
        <v>245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244</v>
      </c>
      <c r="U30" s="10" t="s">
        <v>246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54" priority="13">
      <formula>$B$18&gt;0</formula>
    </cfRule>
  </conditionalFormatting>
  <conditionalFormatting sqref="A22:U22">
    <cfRule type="expression" dxfId="1753" priority="12">
      <formula>A22&lt;&gt;""</formula>
    </cfRule>
  </conditionalFormatting>
  <conditionalFormatting sqref="A25:U25">
    <cfRule type="expression" dxfId="1752" priority="11">
      <formula>A25&lt;&gt;""</formula>
    </cfRule>
  </conditionalFormatting>
  <conditionalFormatting sqref="A28:U28">
    <cfRule type="expression" dxfId="1751" priority="10">
      <formula>A28&lt;&gt;""</formula>
    </cfRule>
  </conditionalFormatting>
  <conditionalFormatting sqref="A31:U31">
    <cfRule type="expression" dxfId="1750" priority="9">
      <formula>A31&lt;&gt;""</formula>
    </cfRule>
  </conditionalFormatting>
  <conditionalFormatting sqref="A34:U34">
    <cfRule type="expression" dxfId="1749" priority="8">
      <formula>A34&lt;&gt;""</formula>
    </cfRule>
  </conditionalFormatting>
  <conditionalFormatting sqref="A37:U37">
    <cfRule type="expression" dxfId="1748" priority="7">
      <formula>A37&lt;&gt;""</formula>
    </cfRule>
  </conditionalFormatting>
  <conditionalFormatting sqref="A40:U40">
    <cfRule type="expression" dxfId="1747" priority="6">
      <formula>A40&lt;&gt;""</formula>
    </cfRule>
  </conditionalFormatting>
  <conditionalFormatting sqref="A43:U43">
    <cfRule type="expression" dxfId="1746" priority="5">
      <formula>A43&lt;&gt;""</formula>
    </cfRule>
  </conditionalFormatting>
  <conditionalFormatting sqref="A46:U46">
    <cfRule type="expression" dxfId="1745" priority="4">
      <formula>A46&lt;&gt;""</formula>
    </cfRule>
  </conditionalFormatting>
  <conditionalFormatting sqref="A49:U49">
    <cfRule type="expression" dxfId="1744" priority="3">
      <formula>A49&lt;&gt;""</formula>
    </cfRule>
  </conditionalFormatting>
  <conditionalFormatting sqref="A52:U52">
    <cfRule type="expression" dxfId="1743" priority="2">
      <formula>A52&lt;&gt;""</formula>
    </cfRule>
  </conditionalFormatting>
  <conditionalFormatting sqref="A55:U55">
    <cfRule type="expression" dxfId="17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708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326</v>
      </c>
      <c r="C20" s="9" t="s">
        <v>325</v>
      </c>
      <c r="D20" s="10" t="s">
        <v>383</v>
      </c>
      <c r="E20" s="9" t="s">
        <v>288</v>
      </c>
      <c r="F20" s="4" t="s">
        <v>235</v>
      </c>
      <c r="G20" s="4" t="s">
        <v>326</v>
      </c>
      <c r="H20" s="4" t="s">
        <v>236</v>
      </c>
      <c r="I20" s="10" t="s">
        <v>238</v>
      </c>
      <c r="J20" s="9" t="s">
        <v>288</v>
      </c>
      <c r="K20" s="4" t="s">
        <v>235</v>
      </c>
      <c r="L20" s="4" t="s">
        <v>326</v>
      </c>
      <c r="M20" s="4" t="s">
        <v>288</v>
      </c>
      <c r="N20" s="4" t="s">
        <v>327</v>
      </c>
      <c r="O20" s="4" t="s">
        <v>237</v>
      </c>
      <c r="P20" s="4" t="s">
        <v>340</v>
      </c>
      <c r="Q20" s="4" t="s">
        <v>326</v>
      </c>
      <c r="R20" s="10" t="s">
        <v>234</v>
      </c>
      <c r="S20" s="9" t="s">
        <v>325</v>
      </c>
      <c r="T20" s="4" t="s">
        <v>288</v>
      </c>
      <c r="U20" s="10" t="s">
        <v>235</v>
      </c>
    </row>
    <row r="21" spans="1:21" x14ac:dyDescent="0.25">
      <c r="A21" s="4"/>
      <c r="B21" s="9" t="s">
        <v>709</v>
      </c>
      <c r="C21" s="9" t="s">
        <v>488</v>
      </c>
      <c r="D21" s="10" t="s">
        <v>710</v>
      </c>
      <c r="E21" s="9" t="s">
        <v>711</v>
      </c>
      <c r="F21" s="4" t="s">
        <v>243</v>
      </c>
      <c r="G21" s="4" t="s">
        <v>249</v>
      </c>
      <c r="H21" s="4" t="s">
        <v>207</v>
      </c>
      <c r="I21" s="10" t="s">
        <v>300</v>
      </c>
      <c r="J21" s="9" t="s">
        <v>711</v>
      </c>
      <c r="K21" s="4" t="s">
        <v>243</v>
      </c>
      <c r="L21" s="4" t="s">
        <v>249</v>
      </c>
      <c r="M21" s="4" t="s">
        <v>246</v>
      </c>
      <c r="N21" s="4" t="s">
        <v>315</v>
      </c>
      <c r="O21" s="4" t="s">
        <v>245</v>
      </c>
      <c r="P21" s="4" t="s">
        <v>270</v>
      </c>
      <c r="Q21" s="4" t="s">
        <v>316</v>
      </c>
      <c r="R21" s="10" t="s">
        <v>244</v>
      </c>
      <c r="S21" s="9" t="s">
        <v>208</v>
      </c>
      <c r="T21" s="4" t="s">
        <v>712</v>
      </c>
      <c r="U21" s="10" t="s">
        <v>654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522</v>
      </c>
      <c r="C23" s="9" t="s">
        <v>520</v>
      </c>
      <c r="D23" s="10" t="s">
        <v>601</v>
      </c>
      <c r="E23" s="9" t="s">
        <v>626</v>
      </c>
      <c r="F23" s="4" t="s">
        <v>520</v>
      </c>
      <c r="G23" s="4" t="s">
        <v>683</v>
      </c>
      <c r="H23" s="4" t="s">
        <v>517</v>
      </c>
      <c r="I23" s="10" t="s">
        <v>515</v>
      </c>
      <c r="J23" s="9" t="s">
        <v>626</v>
      </c>
      <c r="K23" s="4" t="s">
        <v>520</v>
      </c>
      <c r="L23" s="4" t="s">
        <v>683</v>
      </c>
      <c r="M23" s="4" t="s">
        <v>522</v>
      </c>
      <c r="N23" s="4" t="s">
        <v>603</v>
      </c>
      <c r="O23" s="4" t="s">
        <v>663</v>
      </c>
      <c r="P23" s="4" t="s">
        <v>713</v>
      </c>
      <c r="Q23" s="4" t="s">
        <v>683</v>
      </c>
      <c r="R23" s="10" t="s">
        <v>521</v>
      </c>
      <c r="S23" s="9" t="s">
        <v>683</v>
      </c>
      <c r="T23" s="4" t="s">
        <v>626</v>
      </c>
      <c r="U23" s="10" t="s">
        <v>520</v>
      </c>
    </row>
    <row r="24" spans="1:21" x14ac:dyDescent="0.25">
      <c r="A24" s="4"/>
      <c r="B24" s="9" t="s">
        <v>714</v>
      </c>
      <c r="C24" s="9" t="s">
        <v>649</v>
      </c>
      <c r="D24" s="10" t="s">
        <v>715</v>
      </c>
      <c r="E24" s="9" t="s">
        <v>716</v>
      </c>
      <c r="F24" s="4" t="s">
        <v>668</v>
      </c>
      <c r="G24" s="4" t="s">
        <v>717</v>
      </c>
      <c r="H24" s="4" t="s">
        <v>718</v>
      </c>
      <c r="I24" s="10" t="s">
        <v>688</v>
      </c>
      <c r="J24" s="9" t="s">
        <v>716</v>
      </c>
      <c r="K24" s="4" t="s">
        <v>668</v>
      </c>
      <c r="L24" s="4" t="s">
        <v>717</v>
      </c>
      <c r="M24" s="4" t="s">
        <v>271</v>
      </c>
      <c r="N24" s="4" t="s">
        <v>301</v>
      </c>
      <c r="O24" s="4" t="s">
        <v>225</v>
      </c>
      <c r="P24" s="4" t="s">
        <v>366</v>
      </c>
      <c r="Q24" s="4" t="s">
        <v>210</v>
      </c>
      <c r="R24" s="10" t="s">
        <v>719</v>
      </c>
      <c r="S24" s="9" t="s">
        <v>568</v>
      </c>
      <c r="T24" s="4" t="s">
        <v>720</v>
      </c>
      <c r="U24" s="10" t="s">
        <v>721</v>
      </c>
    </row>
    <row r="25" spans="1:21" x14ac:dyDescent="0.25">
      <c r="A25" s="4"/>
      <c r="B25" s="9" t="s">
        <v>722</v>
      </c>
      <c r="C25" s="9" t="s">
        <v>159</v>
      </c>
      <c r="D25" s="10" t="s">
        <v>158</v>
      </c>
      <c r="E25" s="9" t="s">
        <v>163</v>
      </c>
      <c r="F25" s="4" t="s">
        <v>250</v>
      </c>
      <c r="G25" s="4" t="s">
        <v>250</v>
      </c>
      <c r="H25" s="4" t="s">
        <v>160</v>
      </c>
      <c r="I25" s="10" t="s">
        <v>250</v>
      </c>
      <c r="J25" s="9" t="s">
        <v>659</v>
      </c>
      <c r="K25" s="4" t="s">
        <v>659</v>
      </c>
      <c r="L25" s="4" t="s">
        <v>659</v>
      </c>
      <c r="M25" s="4" t="s">
        <v>250</v>
      </c>
      <c r="N25" s="4" t="s">
        <v>250</v>
      </c>
      <c r="O25" s="4" t="s">
        <v>723</v>
      </c>
      <c r="P25" s="4" t="s">
        <v>659</v>
      </c>
      <c r="Q25" s="4" t="s">
        <v>250</v>
      </c>
      <c r="R25" s="10" t="s">
        <v>724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310</v>
      </c>
      <c r="C26" s="9" t="s">
        <v>237</v>
      </c>
      <c r="D26" s="10" t="s">
        <v>310</v>
      </c>
      <c r="E26" s="9" t="s">
        <v>310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310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308</v>
      </c>
      <c r="T26" s="4" t="s">
        <v>310</v>
      </c>
      <c r="U26" s="10" t="s">
        <v>310</v>
      </c>
    </row>
    <row r="27" spans="1:21" x14ac:dyDescent="0.25">
      <c r="A27" s="4"/>
      <c r="B27" s="9" t="s">
        <v>223</v>
      </c>
      <c r="C27" s="9" t="s">
        <v>247</v>
      </c>
      <c r="D27" s="10" t="s">
        <v>227</v>
      </c>
      <c r="E27" s="9" t="s">
        <v>271</v>
      </c>
      <c r="F27" s="4" t="s">
        <v>316</v>
      </c>
      <c r="G27" s="4" t="s">
        <v>321</v>
      </c>
      <c r="H27" s="4" t="s">
        <v>245</v>
      </c>
      <c r="I27" s="10" t="s">
        <v>245</v>
      </c>
      <c r="J27" s="9" t="s">
        <v>271</v>
      </c>
      <c r="K27" s="4" t="s">
        <v>316</v>
      </c>
      <c r="L27" s="4" t="s">
        <v>321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315</v>
      </c>
      <c r="T27" s="4" t="s">
        <v>227</v>
      </c>
      <c r="U27" s="10" t="s">
        <v>246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310</v>
      </c>
      <c r="D29" s="10" t="s">
        <v>237</v>
      </c>
      <c r="E29" s="9" t="s">
        <v>237</v>
      </c>
      <c r="F29" s="4" t="s">
        <v>237</v>
      </c>
      <c r="G29" s="4" t="s">
        <v>310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300</v>
      </c>
      <c r="C30" s="9" t="s">
        <v>270</v>
      </c>
      <c r="D30" s="10" t="s">
        <v>246</v>
      </c>
      <c r="E30" s="9" t="s">
        <v>244</v>
      </c>
      <c r="F30" s="4" t="s">
        <v>321</v>
      </c>
      <c r="G30" s="4" t="s">
        <v>246</v>
      </c>
      <c r="H30" s="4" t="s">
        <v>245</v>
      </c>
      <c r="I30" s="10" t="s">
        <v>245</v>
      </c>
      <c r="J30" s="9" t="s">
        <v>244</v>
      </c>
      <c r="K30" s="4" t="s">
        <v>321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270</v>
      </c>
      <c r="U30" s="10" t="s">
        <v>316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41" priority="13">
      <formula>$B$18&gt;0</formula>
    </cfRule>
  </conditionalFormatting>
  <conditionalFormatting sqref="A22:U22">
    <cfRule type="expression" dxfId="1740" priority="12">
      <formula>A22&lt;&gt;""</formula>
    </cfRule>
  </conditionalFormatting>
  <conditionalFormatting sqref="A25:U25">
    <cfRule type="expression" dxfId="1739" priority="11">
      <formula>A25&lt;&gt;""</formula>
    </cfRule>
  </conditionalFormatting>
  <conditionalFormatting sqref="A28:U28">
    <cfRule type="expression" dxfId="1738" priority="10">
      <formula>A28&lt;&gt;""</formula>
    </cfRule>
  </conditionalFormatting>
  <conditionalFormatting sqref="A31:U31">
    <cfRule type="expression" dxfId="1737" priority="9">
      <formula>A31&lt;&gt;""</formula>
    </cfRule>
  </conditionalFormatting>
  <conditionalFormatting sqref="A34:U34">
    <cfRule type="expression" dxfId="1736" priority="8">
      <formula>A34&lt;&gt;""</formula>
    </cfRule>
  </conditionalFormatting>
  <conditionalFormatting sqref="A37:U37">
    <cfRule type="expression" dxfId="1735" priority="7">
      <formula>A37&lt;&gt;""</formula>
    </cfRule>
  </conditionalFormatting>
  <conditionalFormatting sqref="A40:U40">
    <cfRule type="expression" dxfId="1734" priority="6">
      <formula>A40&lt;&gt;""</formula>
    </cfRule>
  </conditionalFormatting>
  <conditionalFormatting sqref="A43:U43">
    <cfRule type="expression" dxfId="1733" priority="5">
      <formula>A43&lt;&gt;""</formula>
    </cfRule>
  </conditionalFormatting>
  <conditionalFormatting sqref="A46:U46">
    <cfRule type="expression" dxfId="1732" priority="4">
      <formula>A46&lt;&gt;""</formula>
    </cfRule>
  </conditionalFormatting>
  <conditionalFormatting sqref="A49:U49">
    <cfRule type="expression" dxfId="1731" priority="3">
      <formula>A49&lt;&gt;""</formula>
    </cfRule>
  </conditionalFormatting>
  <conditionalFormatting sqref="A52:U52">
    <cfRule type="expression" dxfId="1730" priority="2">
      <formula>A52&lt;&gt;""</formula>
    </cfRule>
  </conditionalFormatting>
  <conditionalFormatting sqref="A55:U55">
    <cfRule type="expression" dxfId="17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725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288</v>
      </c>
      <c r="C20" s="9" t="s">
        <v>326</v>
      </c>
      <c r="D20" s="10" t="s">
        <v>288</v>
      </c>
      <c r="E20" s="9" t="s">
        <v>288</v>
      </c>
      <c r="F20" s="4" t="s">
        <v>383</v>
      </c>
      <c r="G20" s="4" t="s">
        <v>325</v>
      </c>
      <c r="H20" s="4" t="s">
        <v>374</v>
      </c>
      <c r="I20" s="10" t="s">
        <v>238</v>
      </c>
      <c r="J20" s="9" t="s">
        <v>288</v>
      </c>
      <c r="K20" s="4" t="s">
        <v>383</v>
      </c>
      <c r="L20" s="4" t="s">
        <v>325</v>
      </c>
      <c r="M20" s="4" t="s">
        <v>237</v>
      </c>
      <c r="N20" s="4" t="s">
        <v>325</v>
      </c>
      <c r="O20" s="4" t="s">
        <v>234</v>
      </c>
      <c r="P20" s="4" t="s">
        <v>238</v>
      </c>
      <c r="Q20" s="4" t="s">
        <v>359</v>
      </c>
      <c r="R20" s="10" t="s">
        <v>384</v>
      </c>
      <c r="S20" s="9" t="s">
        <v>288</v>
      </c>
      <c r="T20" s="4" t="s">
        <v>288</v>
      </c>
      <c r="U20" s="10" t="s">
        <v>235</v>
      </c>
    </row>
    <row r="21" spans="1:21" x14ac:dyDescent="0.25">
      <c r="A21" s="4"/>
      <c r="B21" s="9" t="s">
        <v>535</v>
      </c>
      <c r="C21" s="9" t="s">
        <v>669</v>
      </c>
      <c r="D21" s="10" t="s">
        <v>229</v>
      </c>
      <c r="E21" s="9" t="s">
        <v>277</v>
      </c>
      <c r="F21" s="4" t="s">
        <v>225</v>
      </c>
      <c r="G21" s="4" t="s">
        <v>225</v>
      </c>
      <c r="H21" s="4" t="s">
        <v>427</v>
      </c>
      <c r="I21" s="10" t="s">
        <v>300</v>
      </c>
      <c r="J21" s="9" t="s">
        <v>277</v>
      </c>
      <c r="K21" s="4" t="s">
        <v>225</v>
      </c>
      <c r="L21" s="4" t="s">
        <v>225</v>
      </c>
      <c r="M21" s="4" t="s">
        <v>245</v>
      </c>
      <c r="N21" s="4" t="s">
        <v>246</v>
      </c>
      <c r="O21" s="4" t="s">
        <v>315</v>
      </c>
      <c r="P21" s="4" t="s">
        <v>246</v>
      </c>
      <c r="Q21" s="4" t="s">
        <v>246</v>
      </c>
      <c r="R21" s="10" t="s">
        <v>366</v>
      </c>
      <c r="S21" s="9" t="s">
        <v>348</v>
      </c>
      <c r="T21" s="4" t="s">
        <v>726</v>
      </c>
      <c r="U21" s="10" t="s">
        <v>303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601</v>
      </c>
      <c r="C23" s="9" t="s">
        <v>626</v>
      </c>
      <c r="D23" s="10" t="s">
        <v>601</v>
      </c>
      <c r="E23" s="9" t="s">
        <v>601</v>
      </c>
      <c r="F23" s="4" t="s">
        <v>603</v>
      </c>
      <c r="G23" s="4" t="s">
        <v>522</v>
      </c>
      <c r="H23" s="4" t="s">
        <v>601</v>
      </c>
      <c r="I23" s="10" t="s">
        <v>515</v>
      </c>
      <c r="J23" s="9" t="s">
        <v>601</v>
      </c>
      <c r="K23" s="4" t="s">
        <v>603</v>
      </c>
      <c r="L23" s="4" t="s">
        <v>522</v>
      </c>
      <c r="M23" s="4" t="s">
        <v>663</v>
      </c>
      <c r="N23" s="4" t="s">
        <v>516</v>
      </c>
      <c r="O23" s="4" t="s">
        <v>521</v>
      </c>
      <c r="P23" s="4" t="s">
        <v>515</v>
      </c>
      <c r="Q23" s="4" t="s">
        <v>542</v>
      </c>
      <c r="R23" s="10" t="s">
        <v>605</v>
      </c>
      <c r="S23" s="9" t="s">
        <v>523</v>
      </c>
      <c r="T23" s="4" t="s">
        <v>601</v>
      </c>
      <c r="U23" s="10" t="s">
        <v>683</v>
      </c>
    </row>
    <row r="24" spans="1:21" x14ac:dyDescent="0.25">
      <c r="A24" s="4"/>
      <c r="B24" s="9" t="s">
        <v>727</v>
      </c>
      <c r="C24" s="9" t="s">
        <v>728</v>
      </c>
      <c r="D24" s="10" t="s">
        <v>729</v>
      </c>
      <c r="E24" s="9" t="s">
        <v>730</v>
      </c>
      <c r="F24" s="4" t="s">
        <v>731</v>
      </c>
      <c r="G24" s="4" t="s">
        <v>652</v>
      </c>
      <c r="H24" s="4" t="s">
        <v>586</v>
      </c>
      <c r="I24" s="10" t="s">
        <v>688</v>
      </c>
      <c r="J24" s="9" t="s">
        <v>730</v>
      </c>
      <c r="K24" s="4" t="s">
        <v>731</v>
      </c>
      <c r="L24" s="4" t="s">
        <v>652</v>
      </c>
      <c r="M24" s="4" t="s">
        <v>223</v>
      </c>
      <c r="N24" s="4" t="s">
        <v>223</v>
      </c>
      <c r="O24" s="4" t="s">
        <v>349</v>
      </c>
      <c r="P24" s="4" t="s">
        <v>409</v>
      </c>
      <c r="Q24" s="4" t="s">
        <v>270</v>
      </c>
      <c r="R24" s="10" t="s">
        <v>576</v>
      </c>
      <c r="S24" s="9" t="s">
        <v>732</v>
      </c>
      <c r="T24" s="4" t="s">
        <v>670</v>
      </c>
      <c r="U24" s="10" t="s">
        <v>733</v>
      </c>
    </row>
    <row r="25" spans="1:21" x14ac:dyDescent="0.25">
      <c r="A25" s="4"/>
      <c r="B25" s="9" t="s">
        <v>734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734</v>
      </c>
      <c r="K25" s="4" t="s">
        <v>734</v>
      </c>
      <c r="L25" s="4" t="s">
        <v>168</v>
      </c>
      <c r="M25" s="4" t="s">
        <v>279</v>
      </c>
      <c r="N25" s="4" t="s">
        <v>250</v>
      </c>
      <c r="O25" s="4" t="s">
        <v>735</v>
      </c>
      <c r="P25" s="4" t="s">
        <v>250</v>
      </c>
      <c r="Q25" s="4" t="s">
        <v>250</v>
      </c>
      <c r="R25" s="10" t="s">
        <v>734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308</v>
      </c>
      <c r="C26" s="9" t="s">
        <v>310</v>
      </c>
      <c r="D26" s="10" t="s">
        <v>308</v>
      </c>
      <c r="E26" s="9" t="s">
        <v>308</v>
      </c>
      <c r="F26" s="4" t="s">
        <v>310</v>
      </c>
      <c r="G26" s="4" t="s">
        <v>309</v>
      </c>
      <c r="H26" s="4" t="s">
        <v>237</v>
      </c>
      <c r="I26" s="10" t="s">
        <v>237</v>
      </c>
      <c r="J26" s="9" t="s">
        <v>308</v>
      </c>
      <c r="K26" s="4" t="s">
        <v>310</v>
      </c>
      <c r="L26" s="4" t="s">
        <v>309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473</v>
      </c>
      <c r="T26" s="4" t="s">
        <v>310</v>
      </c>
      <c r="U26" s="10" t="s">
        <v>310</v>
      </c>
    </row>
    <row r="27" spans="1:21" x14ac:dyDescent="0.25">
      <c r="A27" s="4"/>
      <c r="B27" s="9" t="s">
        <v>398</v>
      </c>
      <c r="C27" s="9" t="s">
        <v>271</v>
      </c>
      <c r="D27" s="10" t="s">
        <v>409</v>
      </c>
      <c r="E27" s="9" t="s">
        <v>409</v>
      </c>
      <c r="F27" s="4" t="s">
        <v>316</v>
      </c>
      <c r="G27" s="4" t="s">
        <v>273</v>
      </c>
      <c r="H27" s="4" t="s">
        <v>245</v>
      </c>
      <c r="I27" s="10" t="s">
        <v>245</v>
      </c>
      <c r="J27" s="9" t="s">
        <v>409</v>
      </c>
      <c r="K27" s="4" t="s">
        <v>316</v>
      </c>
      <c r="L27" s="4" t="s">
        <v>273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300</v>
      </c>
      <c r="T27" s="4" t="s">
        <v>399</v>
      </c>
      <c r="U27" s="10" t="s">
        <v>300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310</v>
      </c>
      <c r="D29" s="10" t="s">
        <v>237</v>
      </c>
      <c r="E29" s="9" t="s">
        <v>237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237</v>
      </c>
    </row>
    <row r="30" spans="1:21" x14ac:dyDescent="0.25">
      <c r="A30" s="4"/>
      <c r="B30" s="9" t="s">
        <v>207</v>
      </c>
      <c r="C30" s="9" t="s">
        <v>227</v>
      </c>
      <c r="D30" s="10" t="s">
        <v>246</v>
      </c>
      <c r="E30" s="9" t="s">
        <v>300</v>
      </c>
      <c r="F30" s="4" t="s">
        <v>247</v>
      </c>
      <c r="G30" s="4" t="s">
        <v>245</v>
      </c>
      <c r="H30" s="4" t="s">
        <v>245</v>
      </c>
      <c r="I30" s="10" t="s">
        <v>245</v>
      </c>
      <c r="J30" s="9" t="s">
        <v>300</v>
      </c>
      <c r="K30" s="4" t="s">
        <v>247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227</v>
      </c>
      <c r="U30" s="10" t="s">
        <v>316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28" priority="13">
      <formula>$B$18&gt;0</formula>
    </cfRule>
  </conditionalFormatting>
  <conditionalFormatting sqref="A22:U22">
    <cfRule type="expression" dxfId="1727" priority="12">
      <formula>A22&lt;&gt;""</formula>
    </cfRule>
  </conditionalFormatting>
  <conditionalFormatting sqref="A25:U25">
    <cfRule type="expression" dxfId="1726" priority="11">
      <formula>A25&lt;&gt;""</formula>
    </cfRule>
  </conditionalFormatting>
  <conditionalFormatting sqref="A28:U28">
    <cfRule type="expression" dxfId="1725" priority="10">
      <formula>A28&lt;&gt;""</formula>
    </cfRule>
  </conditionalFormatting>
  <conditionalFormatting sqref="A31:U31">
    <cfRule type="expression" dxfId="1724" priority="9">
      <formula>A31&lt;&gt;""</formula>
    </cfRule>
  </conditionalFormatting>
  <conditionalFormatting sqref="A34:U34">
    <cfRule type="expression" dxfId="1723" priority="8">
      <formula>A34&lt;&gt;""</formula>
    </cfRule>
  </conditionalFormatting>
  <conditionalFormatting sqref="A37:U37">
    <cfRule type="expression" dxfId="1722" priority="7">
      <formula>A37&lt;&gt;""</formula>
    </cfRule>
  </conditionalFormatting>
  <conditionalFormatting sqref="A40:U40">
    <cfRule type="expression" dxfId="1721" priority="6">
      <formula>A40&lt;&gt;""</formula>
    </cfRule>
  </conditionalFormatting>
  <conditionalFormatting sqref="A43:U43">
    <cfRule type="expression" dxfId="1720" priority="5">
      <formula>A43&lt;&gt;""</formula>
    </cfRule>
  </conditionalFormatting>
  <conditionalFormatting sqref="A46:U46">
    <cfRule type="expression" dxfId="1719" priority="4">
      <formula>A46&lt;&gt;""</formula>
    </cfRule>
  </conditionalFormatting>
  <conditionalFormatting sqref="A49:U49">
    <cfRule type="expression" dxfId="1718" priority="3">
      <formula>A49&lt;&gt;""</formula>
    </cfRule>
  </conditionalFormatting>
  <conditionalFormatting sqref="A52:U52">
    <cfRule type="expression" dxfId="1717" priority="2">
      <formula>A52&lt;&gt;""</formula>
    </cfRule>
  </conditionalFormatting>
  <conditionalFormatting sqref="A55:U55">
    <cfRule type="expression" dxfId="17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736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326</v>
      </c>
      <c r="C20" s="9" t="s">
        <v>238</v>
      </c>
      <c r="D20" s="10" t="s">
        <v>383</v>
      </c>
      <c r="E20" s="9" t="s">
        <v>326</v>
      </c>
      <c r="F20" s="4" t="s">
        <v>325</v>
      </c>
      <c r="G20" s="4" t="s">
        <v>239</v>
      </c>
      <c r="H20" s="4" t="s">
        <v>327</v>
      </c>
      <c r="I20" s="10" t="s">
        <v>288</v>
      </c>
      <c r="J20" s="9" t="s">
        <v>326</v>
      </c>
      <c r="K20" s="4" t="s">
        <v>325</v>
      </c>
      <c r="L20" s="4" t="s">
        <v>239</v>
      </c>
      <c r="M20" s="4" t="s">
        <v>233</v>
      </c>
      <c r="N20" s="4" t="s">
        <v>254</v>
      </c>
      <c r="O20" s="4" t="s">
        <v>237</v>
      </c>
      <c r="P20" s="4" t="s">
        <v>238</v>
      </c>
      <c r="Q20" s="4" t="s">
        <v>326</v>
      </c>
      <c r="R20" s="10" t="s">
        <v>329</v>
      </c>
      <c r="S20" s="9" t="s">
        <v>326</v>
      </c>
      <c r="T20" s="4" t="s">
        <v>326</v>
      </c>
      <c r="U20" s="10" t="s">
        <v>325</v>
      </c>
    </row>
    <row r="21" spans="1:21" x14ac:dyDescent="0.25">
      <c r="A21" s="4"/>
      <c r="B21" s="9" t="s">
        <v>737</v>
      </c>
      <c r="C21" s="9" t="s">
        <v>505</v>
      </c>
      <c r="D21" s="10" t="s">
        <v>395</v>
      </c>
      <c r="E21" s="9" t="s">
        <v>738</v>
      </c>
      <c r="F21" s="4" t="s">
        <v>594</v>
      </c>
      <c r="G21" s="4" t="s">
        <v>314</v>
      </c>
      <c r="H21" s="4" t="s">
        <v>427</v>
      </c>
      <c r="I21" s="10" t="s">
        <v>207</v>
      </c>
      <c r="J21" s="9" t="s">
        <v>738</v>
      </c>
      <c r="K21" s="4" t="s">
        <v>594</v>
      </c>
      <c r="L21" s="4" t="s">
        <v>314</v>
      </c>
      <c r="M21" s="4" t="s">
        <v>316</v>
      </c>
      <c r="N21" s="4" t="s">
        <v>300</v>
      </c>
      <c r="O21" s="4" t="s">
        <v>245</v>
      </c>
      <c r="P21" s="4" t="s">
        <v>246</v>
      </c>
      <c r="Q21" s="4" t="s">
        <v>316</v>
      </c>
      <c r="R21" s="10" t="s">
        <v>399</v>
      </c>
      <c r="S21" s="9" t="s">
        <v>348</v>
      </c>
      <c r="T21" s="4" t="s">
        <v>469</v>
      </c>
      <c r="U21" s="10" t="s">
        <v>537</v>
      </c>
    </row>
    <row r="22" spans="1:21" x14ac:dyDescent="0.25">
      <c r="A22" s="4"/>
      <c r="B22" s="9" t="s">
        <v>169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169</v>
      </c>
      <c r="L22" s="4" t="s">
        <v>169</v>
      </c>
      <c r="M22" s="4" t="s">
        <v>250</v>
      </c>
      <c r="N22" s="4" t="s">
        <v>564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522</v>
      </c>
      <c r="C23" s="9" t="s">
        <v>516</v>
      </c>
      <c r="D23" s="10" t="s">
        <v>601</v>
      </c>
      <c r="E23" s="9" t="s">
        <v>626</v>
      </c>
      <c r="F23" s="4" t="s">
        <v>520</v>
      </c>
      <c r="G23" s="4" t="s">
        <v>516</v>
      </c>
      <c r="H23" s="4" t="s">
        <v>603</v>
      </c>
      <c r="I23" s="10" t="s">
        <v>522</v>
      </c>
      <c r="J23" s="9" t="s">
        <v>626</v>
      </c>
      <c r="K23" s="4" t="s">
        <v>520</v>
      </c>
      <c r="L23" s="4" t="s">
        <v>516</v>
      </c>
      <c r="M23" s="4" t="s">
        <v>518</v>
      </c>
      <c r="N23" s="4" t="s">
        <v>255</v>
      </c>
      <c r="O23" s="4" t="s">
        <v>663</v>
      </c>
      <c r="P23" s="4" t="s">
        <v>515</v>
      </c>
      <c r="Q23" s="4" t="s">
        <v>683</v>
      </c>
      <c r="R23" s="10" t="s">
        <v>444</v>
      </c>
      <c r="S23" s="9" t="s">
        <v>626</v>
      </c>
      <c r="T23" s="4" t="s">
        <v>522</v>
      </c>
      <c r="U23" s="10" t="s">
        <v>520</v>
      </c>
    </row>
    <row r="24" spans="1:21" x14ac:dyDescent="0.25">
      <c r="A24" s="4"/>
      <c r="B24" s="9" t="s">
        <v>739</v>
      </c>
      <c r="C24" s="9" t="s">
        <v>740</v>
      </c>
      <c r="D24" s="10" t="s">
        <v>741</v>
      </c>
      <c r="E24" s="9" t="s">
        <v>742</v>
      </c>
      <c r="F24" s="4" t="s">
        <v>610</v>
      </c>
      <c r="G24" s="4" t="s">
        <v>743</v>
      </c>
      <c r="H24" s="4" t="s">
        <v>744</v>
      </c>
      <c r="I24" s="10" t="s">
        <v>508</v>
      </c>
      <c r="J24" s="9" t="s">
        <v>742</v>
      </c>
      <c r="K24" s="4" t="s">
        <v>610</v>
      </c>
      <c r="L24" s="4" t="s">
        <v>743</v>
      </c>
      <c r="M24" s="4" t="s">
        <v>301</v>
      </c>
      <c r="N24" s="4" t="s">
        <v>227</v>
      </c>
      <c r="O24" s="4" t="s">
        <v>225</v>
      </c>
      <c r="P24" s="4" t="s">
        <v>409</v>
      </c>
      <c r="Q24" s="4" t="s">
        <v>210</v>
      </c>
      <c r="R24" s="10" t="s">
        <v>268</v>
      </c>
      <c r="S24" s="9" t="s">
        <v>539</v>
      </c>
      <c r="T24" s="4" t="s">
        <v>745</v>
      </c>
      <c r="U24" s="10" t="s">
        <v>721</v>
      </c>
    </row>
    <row r="25" spans="1:21" x14ac:dyDescent="0.25">
      <c r="A25" s="4"/>
      <c r="B25" s="9" t="s">
        <v>746</v>
      </c>
      <c r="C25" s="9" t="s">
        <v>159</v>
      </c>
      <c r="D25" s="10" t="s">
        <v>158</v>
      </c>
      <c r="E25" s="9" t="s">
        <v>162</v>
      </c>
      <c r="F25" s="4" t="s">
        <v>250</v>
      </c>
      <c r="G25" s="4" t="s">
        <v>160</v>
      </c>
      <c r="H25" s="4" t="s">
        <v>250</v>
      </c>
      <c r="I25" s="10" t="s">
        <v>250</v>
      </c>
      <c r="J25" s="9" t="s">
        <v>747</v>
      </c>
      <c r="K25" s="4" t="s">
        <v>693</v>
      </c>
      <c r="L25" s="4" t="s">
        <v>748</v>
      </c>
      <c r="M25" s="4" t="s">
        <v>694</v>
      </c>
      <c r="N25" s="4" t="s">
        <v>695</v>
      </c>
      <c r="O25" s="4" t="s">
        <v>696</v>
      </c>
      <c r="P25" s="4" t="s">
        <v>169</v>
      </c>
      <c r="Q25" s="4" t="s">
        <v>250</v>
      </c>
      <c r="R25" s="10" t="s">
        <v>749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310</v>
      </c>
      <c r="C26" s="9" t="s">
        <v>237</v>
      </c>
      <c r="D26" s="10" t="s">
        <v>310</v>
      </c>
      <c r="E26" s="9" t="s">
        <v>310</v>
      </c>
      <c r="F26" s="4" t="s">
        <v>310</v>
      </c>
      <c r="G26" s="4" t="s">
        <v>310</v>
      </c>
      <c r="H26" s="4" t="s">
        <v>237</v>
      </c>
      <c r="I26" s="10" t="s">
        <v>237</v>
      </c>
      <c r="J26" s="9" t="s">
        <v>310</v>
      </c>
      <c r="K26" s="4" t="s">
        <v>310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308</v>
      </c>
      <c r="T26" s="4" t="s">
        <v>310</v>
      </c>
      <c r="U26" s="10" t="s">
        <v>310</v>
      </c>
    </row>
    <row r="27" spans="1:21" x14ac:dyDescent="0.25">
      <c r="A27" s="4"/>
      <c r="B27" s="9" t="s">
        <v>208</v>
      </c>
      <c r="C27" s="9" t="s">
        <v>247</v>
      </c>
      <c r="D27" s="10" t="s">
        <v>209</v>
      </c>
      <c r="E27" s="9" t="s">
        <v>271</v>
      </c>
      <c r="F27" s="4" t="s">
        <v>315</v>
      </c>
      <c r="G27" s="4" t="s">
        <v>244</v>
      </c>
      <c r="H27" s="4" t="s">
        <v>245</v>
      </c>
      <c r="I27" s="10" t="s">
        <v>245</v>
      </c>
      <c r="J27" s="9" t="s">
        <v>271</v>
      </c>
      <c r="K27" s="4" t="s">
        <v>315</v>
      </c>
      <c r="L27" s="4" t="s">
        <v>244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315</v>
      </c>
      <c r="T27" s="4" t="s">
        <v>207</v>
      </c>
      <c r="U27" s="10" t="s">
        <v>300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300</v>
      </c>
      <c r="C30" s="9" t="s">
        <v>247</v>
      </c>
      <c r="D30" s="10" t="s">
        <v>315</v>
      </c>
      <c r="E30" s="9" t="s">
        <v>300</v>
      </c>
      <c r="F30" s="4" t="s">
        <v>245</v>
      </c>
      <c r="G30" s="4" t="s">
        <v>245</v>
      </c>
      <c r="H30" s="4" t="s">
        <v>245</v>
      </c>
      <c r="I30" s="10" t="s">
        <v>245</v>
      </c>
      <c r="J30" s="9" t="s">
        <v>300</v>
      </c>
      <c r="K30" s="4" t="s">
        <v>245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270</v>
      </c>
      <c r="U30" s="10" t="s">
        <v>316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15" priority="13">
      <formula>$B$18&gt;0</formula>
    </cfRule>
  </conditionalFormatting>
  <conditionalFormatting sqref="A22:U22">
    <cfRule type="expression" dxfId="1714" priority="12">
      <formula>A22&lt;&gt;""</formula>
    </cfRule>
  </conditionalFormatting>
  <conditionalFormatting sqref="A25:U25">
    <cfRule type="expression" dxfId="1713" priority="11">
      <formula>A25&lt;&gt;""</formula>
    </cfRule>
  </conditionalFormatting>
  <conditionalFormatting sqref="A28:U28">
    <cfRule type="expression" dxfId="1712" priority="10">
      <formula>A28&lt;&gt;""</formula>
    </cfRule>
  </conditionalFormatting>
  <conditionalFormatting sqref="A31:U31">
    <cfRule type="expression" dxfId="1711" priority="9">
      <formula>A31&lt;&gt;""</formula>
    </cfRule>
  </conditionalFormatting>
  <conditionalFormatting sqref="A34:U34">
    <cfRule type="expression" dxfId="1710" priority="8">
      <formula>A34&lt;&gt;""</formula>
    </cfRule>
  </conditionalFormatting>
  <conditionalFormatting sqref="A37:U37">
    <cfRule type="expression" dxfId="1709" priority="7">
      <formula>A37&lt;&gt;""</formula>
    </cfRule>
  </conditionalFormatting>
  <conditionalFormatting sqref="A40:U40">
    <cfRule type="expression" dxfId="1708" priority="6">
      <formula>A40&lt;&gt;""</formula>
    </cfRule>
  </conditionalFormatting>
  <conditionalFormatting sqref="A43:U43">
    <cfRule type="expression" dxfId="1707" priority="5">
      <formula>A43&lt;&gt;""</formula>
    </cfRule>
  </conditionalFormatting>
  <conditionalFormatting sqref="A46:U46">
    <cfRule type="expression" dxfId="1706" priority="4">
      <formula>A46&lt;&gt;""</formula>
    </cfRule>
  </conditionalFormatting>
  <conditionalFormatting sqref="A49:U49">
    <cfRule type="expression" dxfId="1705" priority="3">
      <formula>A49&lt;&gt;""</formula>
    </cfRule>
  </conditionalFormatting>
  <conditionalFormatting sqref="A52:U52">
    <cfRule type="expression" dxfId="1704" priority="2">
      <formula>A52&lt;&gt;""</formula>
    </cfRule>
  </conditionalFormatting>
  <conditionalFormatting sqref="A55:U55">
    <cfRule type="expression" dxfId="17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750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288</v>
      </c>
      <c r="C20" s="9" t="s">
        <v>235</v>
      </c>
      <c r="D20" s="10" t="s">
        <v>374</v>
      </c>
      <c r="E20" s="9" t="s">
        <v>374</v>
      </c>
      <c r="F20" s="4" t="s">
        <v>325</v>
      </c>
      <c r="G20" s="4" t="s">
        <v>288</v>
      </c>
      <c r="H20" s="4" t="s">
        <v>239</v>
      </c>
      <c r="I20" s="10" t="s">
        <v>235</v>
      </c>
      <c r="J20" s="9" t="s">
        <v>374</v>
      </c>
      <c r="K20" s="4" t="s">
        <v>325</v>
      </c>
      <c r="L20" s="4" t="s">
        <v>288</v>
      </c>
      <c r="M20" s="4" t="s">
        <v>238</v>
      </c>
      <c r="N20" s="4" t="s">
        <v>288</v>
      </c>
      <c r="O20" s="4" t="s">
        <v>237</v>
      </c>
      <c r="P20" s="4" t="s">
        <v>288</v>
      </c>
      <c r="Q20" s="4" t="s">
        <v>289</v>
      </c>
      <c r="R20" s="10" t="s">
        <v>235</v>
      </c>
      <c r="S20" s="9" t="s">
        <v>238</v>
      </c>
      <c r="T20" s="4" t="s">
        <v>383</v>
      </c>
      <c r="U20" s="10" t="s">
        <v>288</v>
      </c>
    </row>
    <row r="21" spans="1:21" x14ac:dyDescent="0.25">
      <c r="A21" s="4"/>
      <c r="B21" s="9" t="s">
        <v>652</v>
      </c>
      <c r="C21" s="9" t="s">
        <v>376</v>
      </c>
      <c r="D21" s="10" t="s">
        <v>751</v>
      </c>
      <c r="E21" s="9" t="s">
        <v>731</v>
      </c>
      <c r="F21" s="4" t="s">
        <v>594</v>
      </c>
      <c r="G21" s="4" t="s">
        <v>591</v>
      </c>
      <c r="H21" s="4" t="s">
        <v>273</v>
      </c>
      <c r="I21" s="10" t="s">
        <v>210</v>
      </c>
      <c r="J21" s="9" t="s">
        <v>731</v>
      </c>
      <c r="K21" s="4" t="s">
        <v>594</v>
      </c>
      <c r="L21" s="4" t="s">
        <v>591</v>
      </c>
      <c r="M21" s="4" t="s">
        <v>316</v>
      </c>
      <c r="N21" s="4" t="s">
        <v>246</v>
      </c>
      <c r="O21" s="4" t="s">
        <v>245</v>
      </c>
      <c r="P21" s="4" t="s">
        <v>315</v>
      </c>
      <c r="Q21" s="4" t="s">
        <v>246</v>
      </c>
      <c r="R21" s="10" t="s">
        <v>273</v>
      </c>
      <c r="S21" s="9" t="s">
        <v>206</v>
      </c>
      <c r="T21" s="4" t="s">
        <v>610</v>
      </c>
      <c r="U21" s="10" t="s">
        <v>752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626</v>
      </c>
      <c r="C23" s="9" t="s">
        <v>683</v>
      </c>
      <c r="D23" s="10" t="s">
        <v>603</v>
      </c>
      <c r="E23" s="9" t="s">
        <v>603</v>
      </c>
      <c r="F23" s="4" t="s">
        <v>516</v>
      </c>
      <c r="G23" s="4" t="s">
        <v>522</v>
      </c>
      <c r="H23" s="4" t="s">
        <v>519</v>
      </c>
      <c r="I23" s="10" t="s">
        <v>683</v>
      </c>
      <c r="J23" s="9" t="s">
        <v>603</v>
      </c>
      <c r="K23" s="4" t="s">
        <v>516</v>
      </c>
      <c r="L23" s="4" t="s">
        <v>522</v>
      </c>
      <c r="M23" s="4" t="s">
        <v>515</v>
      </c>
      <c r="N23" s="4" t="s">
        <v>522</v>
      </c>
      <c r="O23" s="4" t="s">
        <v>663</v>
      </c>
      <c r="P23" s="4" t="s">
        <v>522</v>
      </c>
      <c r="Q23" s="4" t="s">
        <v>523</v>
      </c>
      <c r="R23" s="10" t="s">
        <v>683</v>
      </c>
      <c r="S23" s="9" t="s">
        <v>520</v>
      </c>
      <c r="T23" s="4" t="s">
        <v>626</v>
      </c>
      <c r="U23" s="10" t="s">
        <v>626</v>
      </c>
    </row>
    <row r="24" spans="1:21" x14ac:dyDescent="0.25">
      <c r="A24" s="4"/>
      <c r="B24" s="9" t="s">
        <v>753</v>
      </c>
      <c r="C24" s="9" t="s">
        <v>702</v>
      </c>
      <c r="D24" s="10" t="s">
        <v>754</v>
      </c>
      <c r="E24" s="9" t="s">
        <v>755</v>
      </c>
      <c r="F24" s="4" t="s">
        <v>756</v>
      </c>
      <c r="G24" s="4" t="s">
        <v>634</v>
      </c>
      <c r="H24" s="4" t="s">
        <v>365</v>
      </c>
      <c r="I24" s="10" t="s">
        <v>380</v>
      </c>
      <c r="J24" s="9" t="s">
        <v>755</v>
      </c>
      <c r="K24" s="4" t="s">
        <v>756</v>
      </c>
      <c r="L24" s="4" t="s">
        <v>634</v>
      </c>
      <c r="M24" s="4" t="s">
        <v>301</v>
      </c>
      <c r="N24" s="4" t="s">
        <v>223</v>
      </c>
      <c r="O24" s="4" t="s">
        <v>225</v>
      </c>
      <c r="P24" s="4" t="s">
        <v>427</v>
      </c>
      <c r="Q24" s="4" t="s">
        <v>300</v>
      </c>
      <c r="R24" s="10" t="s">
        <v>757</v>
      </c>
      <c r="S24" s="9" t="s">
        <v>567</v>
      </c>
      <c r="T24" s="4" t="s">
        <v>758</v>
      </c>
      <c r="U24" s="10" t="s">
        <v>671</v>
      </c>
    </row>
    <row r="25" spans="1:21" x14ac:dyDescent="0.25">
      <c r="A25" s="4"/>
      <c r="B25" s="9" t="s">
        <v>759</v>
      </c>
      <c r="C25" s="9" t="s">
        <v>159</v>
      </c>
      <c r="D25" s="10" t="s">
        <v>158</v>
      </c>
      <c r="E25" s="9" t="s">
        <v>492</v>
      </c>
      <c r="F25" s="4" t="s">
        <v>160</v>
      </c>
      <c r="G25" s="4" t="s">
        <v>250</v>
      </c>
      <c r="H25" s="4" t="s">
        <v>160</v>
      </c>
      <c r="I25" s="10" t="s">
        <v>250</v>
      </c>
      <c r="J25" s="9" t="s">
        <v>760</v>
      </c>
      <c r="K25" s="4" t="s">
        <v>541</v>
      </c>
      <c r="L25" s="4" t="s">
        <v>170</v>
      </c>
      <c r="M25" s="4" t="s">
        <v>250</v>
      </c>
      <c r="N25" s="4" t="s">
        <v>250</v>
      </c>
      <c r="O25" s="4" t="s">
        <v>723</v>
      </c>
      <c r="P25" s="4" t="s">
        <v>170</v>
      </c>
      <c r="Q25" s="4" t="s">
        <v>250</v>
      </c>
      <c r="R25" s="10" t="s">
        <v>170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310</v>
      </c>
      <c r="C26" s="9" t="s">
        <v>237</v>
      </c>
      <c r="D26" s="10" t="s">
        <v>310</v>
      </c>
      <c r="E26" s="9" t="s">
        <v>310</v>
      </c>
      <c r="F26" s="4" t="s">
        <v>237</v>
      </c>
      <c r="G26" s="4" t="s">
        <v>310</v>
      </c>
      <c r="H26" s="4" t="s">
        <v>237</v>
      </c>
      <c r="I26" s="10" t="s">
        <v>310</v>
      </c>
      <c r="J26" s="9" t="s">
        <v>310</v>
      </c>
      <c r="K26" s="4" t="s">
        <v>237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308</v>
      </c>
      <c r="T26" s="4" t="s">
        <v>310</v>
      </c>
      <c r="U26" s="10" t="s">
        <v>237</v>
      </c>
    </row>
    <row r="27" spans="1:21" x14ac:dyDescent="0.25">
      <c r="A27" s="4"/>
      <c r="B27" s="9" t="s">
        <v>209</v>
      </c>
      <c r="C27" s="9" t="s">
        <v>315</v>
      </c>
      <c r="D27" s="10" t="s">
        <v>271</v>
      </c>
      <c r="E27" s="9" t="s">
        <v>273</v>
      </c>
      <c r="F27" s="4" t="s">
        <v>321</v>
      </c>
      <c r="G27" s="4" t="s">
        <v>246</v>
      </c>
      <c r="H27" s="4" t="s">
        <v>245</v>
      </c>
      <c r="I27" s="10" t="s">
        <v>316</v>
      </c>
      <c r="J27" s="9" t="s">
        <v>273</v>
      </c>
      <c r="K27" s="4" t="s">
        <v>321</v>
      </c>
      <c r="L27" s="4" t="s">
        <v>246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315</v>
      </c>
      <c r="T27" s="4" t="s">
        <v>227</v>
      </c>
      <c r="U27" s="10" t="s">
        <v>246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315</v>
      </c>
      <c r="C30" s="9" t="s">
        <v>246</v>
      </c>
      <c r="D30" s="10" t="s">
        <v>316</v>
      </c>
      <c r="E30" s="9" t="s">
        <v>315</v>
      </c>
      <c r="F30" s="4" t="s">
        <v>245</v>
      </c>
      <c r="G30" s="4" t="s">
        <v>245</v>
      </c>
      <c r="H30" s="4" t="s">
        <v>245</v>
      </c>
      <c r="I30" s="10" t="s">
        <v>245</v>
      </c>
      <c r="J30" s="9" t="s">
        <v>315</v>
      </c>
      <c r="K30" s="4" t="s">
        <v>245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245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02" priority="13">
      <formula>$B$18&gt;0</formula>
    </cfRule>
  </conditionalFormatting>
  <conditionalFormatting sqref="A22:U22">
    <cfRule type="expression" dxfId="1701" priority="12">
      <formula>A22&lt;&gt;""</formula>
    </cfRule>
  </conditionalFormatting>
  <conditionalFormatting sqref="A25:U25">
    <cfRule type="expression" dxfId="1700" priority="11">
      <formula>A25&lt;&gt;""</formula>
    </cfRule>
  </conditionalFormatting>
  <conditionalFormatting sqref="A28:U28">
    <cfRule type="expression" dxfId="1699" priority="10">
      <formula>A28&lt;&gt;""</formula>
    </cfRule>
  </conditionalFormatting>
  <conditionalFormatting sqref="A31:U31">
    <cfRule type="expression" dxfId="1698" priority="9">
      <formula>A31&lt;&gt;""</formula>
    </cfRule>
  </conditionalFormatting>
  <conditionalFormatting sqref="A34:U34">
    <cfRule type="expression" dxfId="1697" priority="8">
      <formula>A34&lt;&gt;""</formula>
    </cfRule>
  </conditionalFormatting>
  <conditionalFormatting sqref="A37:U37">
    <cfRule type="expression" dxfId="1696" priority="7">
      <formula>A37&lt;&gt;""</formula>
    </cfRule>
  </conditionalFormatting>
  <conditionalFormatting sqref="A40:U40">
    <cfRule type="expression" dxfId="1695" priority="6">
      <formula>A40&lt;&gt;""</formula>
    </cfRule>
  </conditionalFormatting>
  <conditionalFormatting sqref="A43:U43">
    <cfRule type="expression" dxfId="1694" priority="5">
      <formula>A43&lt;&gt;""</formula>
    </cfRule>
  </conditionalFormatting>
  <conditionalFormatting sqref="A46:U46">
    <cfRule type="expression" dxfId="1693" priority="4">
      <formula>A46&lt;&gt;""</formula>
    </cfRule>
  </conditionalFormatting>
  <conditionalFormatting sqref="A49:U49">
    <cfRule type="expression" dxfId="1692" priority="3">
      <formula>A49&lt;&gt;""</formula>
    </cfRule>
  </conditionalFormatting>
  <conditionalFormatting sqref="A52:U52">
    <cfRule type="expression" dxfId="1691" priority="2">
      <formula>A52&lt;&gt;""</formula>
    </cfRule>
  </conditionalFormatting>
  <conditionalFormatting sqref="A55:U55">
    <cfRule type="expression" dxfId="16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tabSelected="1" zoomScale="85" workbookViewId="0">
      <selection activeCell="B18" sqref="B18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232</v>
      </c>
      <c r="B20" s="9" t="s">
        <v>233</v>
      </c>
      <c r="C20" s="9" t="s">
        <v>234</v>
      </c>
      <c r="D20" s="10" t="s">
        <v>233</v>
      </c>
      <c r="E20" s="9" t="s">
        <v>234</v>
      </c>
      <c r="F20" s="4" t="s">
        <v>235</v>
      </c>
      <c r="G20" s="4" t="s">
        <v>234</v>
      </c>
      <c r="H20" s="4" t="s">
        <v>233</v>
      </c>
      <c r="I20" s="10" t="s">
        <v>236</v>
      </c>
      <c r="J20" s="9" t="s">
        <v>234</v>
      </c>
      <c r="K20" s="4" t="s">
        <v>235</v>
      </c>
      <c r="L20" s="4" t="s">
        <v>234</v>
      </c>
      <c r="M20" s="4" t="s">
        <v>237</v>
      </c>
      <c r="N20" s="4" t="s">
        <v>235</v>
      </c>
      <c r="O20" s="4" t="s">
        <v>238</v>
      </c>
      <c r="P20" s="4" t="s">
        <v>237</v>
      </c>
      <c r="Q20" s="4" t="s">
        <v>237</v>
      </c>
      <c r="R20" s="10" t="s">
        <v>239</v>
      </c>
      <c r="S20" s="9" t="s">
        <v>239</v>
      </c>
      <c r="T20" s="4" t="s">
        <v>234</v>
      </c>
      <c r="U20" s="10" t="s">
        <v>238</v>
      </c>
    </row>
    <row r="21" spans="1:21" x14ac:dyDescent="0.25">
      <c r="A21" s="4"/>
      <c r="B21" s="9" t="s">
        <v>240</v>
      </c>
      <c r="C21" s="9" t="s">
        <v>222</v>
      </c>
      <c r="D21" s="10" t="s">
        <v>241</v>
      </c>
      <c r="E21" s="9" t="s">
        <v>242</v>
      </c>
      <c r="F21" s="4" t="s">
        <v>243</v>
      </c>
      <c r="G21" s="4" t="s">
        <v>226</v>
      </c>
      <c r="H21" s="4" t="s">
        <v>227</v>
      </c>
      <c r="I21" s="10" t="s">
        <v>244</v>
      </c>
      <c r="J21" s="9" t="s">
        <v>242</v>
      </c>
      <c r="K21" s="4" t="s">
        <v>243</v>
      </c>
      <c r="L21" s="4" t="s">
        <v>226</v>
      </c>
      <c r="M21" s="4" t="s">
        <v>245</v>
      </c>
      <c r="N21" s="4" t="s">
        <v>246</v>
      </c>
      <c r="O21" s="4" t="s">
        <v>247</v>
      </c>
      <c r="P21" s="4" t="s">
        <v>245</v>
      </c>
      <c r="Q21" s="4" t="s">
        <v>245</v>
      </c>
      <c r="R21" s="10" t="s">
        <v>210</v>
      </c>
      <c r="S21" s="9" t="s">
        <v>209</v>
      </c>
      <c r="T21" s="4" t="s">
        <v>248</v>
      </c>
      <c r="U21" s="10" t="s">
        <v>249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251</v>
      </c>
      <c r="B23" s="9" t="s">
        <v>252</v>
      </c>
      <c r="C23" s="9" t="s">
        <v>252</v>
      </c>
      <c r="D23" s="10" t="s">
        <v>253</v>
      </c>
      <c r="E23" s="9" t="s">
        <v>252</v>
      </c>
      <c r="F23" s="4" t="s">
        <v>254</v>
      </c>
      <c r="G23" s="4" t="s">
        <v>253</v>
      </c>
      <c r="H23" s="4" t="s">
        <v>255</v>
      </c>
      <c r="I23" s="10" t="s">
        <v>252</v>
      </c>
      <c r="J23" s="9" t="s">
        <v>252</v>
      </c>
      <c r="K23" s="4" t="s">
        <v>254</v>
      </c>
      <c r="L23" s="4" t="s">
        <v>253</v>
      </c>
      <c r="M23" s="4" t="s">
        <v>254</v>
      </c>
      <c r="N23" s="4" t="s">
        <v>256</v>
      </c>
      <c r="O23" s="4" t="s">
        <v>257</v>
      </c>
      <c r="P23" s="4" t="s">
        <v>258</v>
      </c>
      <c r="Q23" s="4" t="s">
        <v>259</v>
      </c>
      <c r="R23" s="10" t="s">
        <v>252</v>
      </c>
      <c r="S23" s="9" t="s">
        <v>260</v>
      </c>
      <c r="T23" s="4" t="s">
        <v>260</v>
      </c>
      <c r="U23" s="10" t="s">
        <v>261</v>
      </c>
    </row>
    <row r="24" spans="1:21" x14ac:dyDescent="0.25">
      <c r="A24" s="4"/>
      <c r="B24" s="9" t="s">
        <v>262</v>
      </c>
      <c r="C24" s="9" t="s">
        <v>263</v>
      </c>
      <c r="D24" s="10" t="s">
        <v>264</v>
      </c>
      <c r="E24" s="9" t="s">
        <v>265</v>
      </c>
      <c r="F24" s="4" t="s">
        <v>266</v>
      </c>
      <c r="G24" s="4" t="s">
        <v>267</v>
      </c>
      <c r="H24" s="4" t="s">
        <v>268</v>
      </c>
      <c r="I24" s="10" t="s">
        <v>269</v>
      </c>
      <c r="J24" s="9" t="s">
        <v>265</v>
      </c>
      <c r="K24" s="4" t="s">
        <v>266</v>
      </c>
      <c r="L24" s="4" t="s">
        <v>267</v>
      </c>
      <c r="M24" s="4" t="s">
        <v>270</v>
      </c>
      <c r="N24" s="4" t="s">
        <v>271</v>
      </c>
      <c r="O24" s="4" t="s">
        <v>272</v>
      </c>
      <c r="P24" s="4" t="s">
        <v>273</v>
      </c>
      <c r="Q24" s="4" t="s">
        <v>244</v>
      </c>
      <c r="R24" s="10" t="s">
        <v>274</v>
      </c>
      <c r="S24" s="9" t="s">
        <v>275</v>
      </c>
      <c r="T24" s="4" t="s">
        <v>276</v>
      </c>
      <c r="U24" s="10" t="s">
        <v>277</v>
      </c>
    </row>
    <row r="25" spans="1:21" x14ac:dyDescent="0.25">
      <c r="A25" s="4"/>
      <c r="B25" s="9" t="s">
        <v>278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278</v>
      </c>
      <c r="K25" s="4" t="s">
        <v>278</v>
      </c>
      <c r="L25" s="4" t="s">
        <v>278</v>
      </c>
      <c r="M25" s="4" t="s">
        <v>250</v>
      </c>
      <c r="N25" s="4" t="s">
        <v>279</v>
      </c>
      <c r="O25" s="4" t="s">
        <v>280</v>
      </c>
      <c r="P25" s="4" t="s">
        <v>250</v>
      </c>
      <c r="Q25" s="4" t="s">
        <v>250</v>
      </c>
      <c r="R25" s="10" t="s">
        <v>169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281</v>
      </c>
      <c r="B26" s="9" t="s">
        <v>282</v>
      </c>
      <c r="C26" s="9" t="s">
        <v>282</v>
      </c>
      <c r="D26" s="10" t="s">
        <v>283</v>
      </c>
      <c r="E26" s="9" t="s">
        <v>261</v>
      </c>
      <c r="F26" s="4" t="s">
        <v>284</v>
      </c>
      <c r="G26" s="4" t="s">
        <v>284</v>
      </c>
      <c r="H26" s="4" t="s">
        <v>285</v>
      </c>
      <c r="I26" s="10" t="s">
        <v>286</v>
      </c>
      <c r="J26" s="9" t="s">
        <v>261</v>
      </c>
      <c r="K26" s="4" t="s">
        <v>284</v>
      </c>
      <c r="L26" s="4" t="s">
        <v>284</v>
      </c>
      <c r="M26" s="4" t="s">
        <v>287</v>
      </c>
      <c r="N26" s="4" t="s">
        <v>288</v>
      </c>
      <c r="O26" s="4" t="s">
        <v>289</v>
      </c>
      <c r="P26" s="4" t="s">
        <v>259</v>
      </c>
      <c r="Q26" s="4" t="s">
        <v>258</v>
      </c>
      <c r="R26" s="10" t="s">
        <v>290</v>
      </c>
      <c r="S26" s="9" t="s">
        <v>291</v>
      </c>
      <c r="T26" s="4" t="s">
        <v>282</v>
      </c>
      <c r="U26" s="10" t="s">
        <v>283</v>
      </c>
    </row>
    <row r="27" spans="1:21" x14ac:dyDescent="0.25">
      <c r="A27" s="4"/>
      <c r="B27" s="9" t="s">
        <v>292</v>
      </c>
      <c r="C27" s="9" t="s">
        <v>293</v>
      </c>
      <c r="D27" s="10" t="s">
        <v>294</v>
      </c>
      <c r="E27" s="9" t="s">
        <v>295</v>
      </c>
      <c r="F27" s="4" t="s">
        <v>296</v>
      </c>
      <c r="G27" s="4" t="s">
        <v>297</v>
      </c>
      <c r="H27" s="4" t="s">
        <v>298</v>
      </c>
      <c r="I27" s="10" t="s">
        <v>299</v>
      </c>
      <c r="J27" s="9" t="s">
        <v>295</v>
      </c>
      <c r="K27" s="4" t="s">
        <v>296</v>
      </c>
      <c r="L27" s="4" t="s">
        <v>297</v>
      </c>
      <c r="M27" s="4" t="s">
        <v>300</v>
      </c>
      <c r="N27" s="4" t="s">
        <v>246</v>
      </c>
      <c r="O27" s="4" t="s">
        <v>300</v>
      </c>
      <c r="P27" s="4" t="s">
        <v>301</v>
      </c>
      <c r="Q27" s="4" t="s">
        <v>247</v>
      </c>
      <c r="R27" s="10" t="s">
        <v>302</v>
      </c>
      <c r="S27" s="9" t="s">
        <v>303</v>
      </c>
      <c r="T27" s="4" t="s">
        <v>304</v>
      </c>
      <c r="U27" s="10" t="s">
        <v>305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171</v>
      </c>
      <c r="P28" s="4" t="s">
        <v>170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306</v>
      </c>
      <c r="B29" s="9" t="s">
        <v>233</v>
      </c>
      <c r="C29" s="9" t="s">
        <v>233</v>
      </c>
      <c r="D29" s="10" t="s">
        <v>233</v>
      </c>
      <c r="E29" s="9" t="s">
        <v>233</v>
      </c>
      <c r="F29" s="4" t="s">
        <v>307</v>
      </c>
      <c r="G29" s="4" t="s">
        <v>239</v>
      </c>
      <c r="H29" s="4" t="s">
        <v>308</v>
      </c>
      <c r="I29" s="10" t="s">
        <v>309</v>
      </c>
      <c r="J29" s="9" t="s">
        <v>233</v>
      </c>
      <c r="K29" s="4" t="s">
        <v>307</v>
      </c>
      <c r="L29" s="4" t="s">
        <v>239</v>
      </c>
      <c r="M29" s="4" t="s">
        <v>307</v>
      </c>
      <c r="N29" s="4" t="s">
        <v>237</v>
      </c>
      <c r="O29" s="4" t="s">
        <v>234</v>
      </c>
      <c r="P29" s="4" t="s">
        <v>237</v>
      </c>
      <c r="Q29" s="4" t="s">
        <v>237</v>
      </c>
      <c r="R29" s="10" t="s">
        <v>310</v>
      </c>
      <c r="S29" s="9" t="s">
        <v>239</v>
      </c>
      <c r="T29" s="4" t="s">
        <v>234</v>
      </c>
      <c r="U29" s="10" t="s">
        <v>239</v>
      </c>
    </row>
    <row r="30" spans="1:21" x14ac:dyDescent="0.25">
      <c r="A30" s="4"/>
      <c r="B30" s="9" t="s">
        <v>311</v>
      </c>
      <c r="C30" s="9" t="s">
        <v>212</v>
      </c>
      <c r="D30" s="10" t="s">
        <v>312</v>
      </c>
      <c r="E30" s="9" t="s">
        <v>313</v>
      </c>
      <c r="F30" s="4" t="s">
        <v>209</v>
      </c>
      <c r="G30" s="4" t="s">
        <v>314</v>
      </c>
      <c r="H30" s="4" t="s">
        <v>315</v>
      </c>
      <c r="I30" s="10" t="s">
        <v>246</v>
      </c>
      <c r="J30" s="9" t="s">
        <v>313</v>
      </c>
      <c r="K30" s="4" t="s">
        <v>209</v>
      </c>
      <c r="L30" s="4" t="s">
        <v>314</v>
      </c>
      <c r="M30" s="4" t="s">
        <v>316</v>
      </c>
      <c r="N30" s="4" t="s">
        <v>245</v>
      </c>
      <c r="O30" s="4" t="s">
        <v>315</v>
      </c>
      <c r="P30" s="4" t="s">
        <v>245</v>
      </c>
      <c r="Q30" s="4" t="s">
        <v>245</v>
      </c>
      <c r="R30" s="10" t="s">
        <v>316</v>
      </c>
      <c r="S30" s="9" t="s">
        <v>209</v>
      </c>
      <c r="T30" s="4" t="s">
        <v>317</v>
      </c>
      <c r="U30" s="10" t="s">
        <v>318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308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310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246</v>
      </c>
      <c r="C33" s="9" t="s">
        <v>245</v>
      </c>
      <c r="D33" s="10" t="s">
        <v>246</v>
      </c>
      <c r="E33" s="9" t="s">
        <v>245</v>
      </c>
      <c r="F33" s="4" t="s">
        <v>316</v>
      </c>
      <c r="G33" s="4" t="s">
        <v>245</v>
      </c>
      <c r="H33" s="4" t="s">
        <v>245</v>
      </c>
      <c r="I33" s="10" t="s">
        <v>316</v>
      </c>
      <c r="J33" s="9" t="s">
        <v>245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316</v>
      </c>
      <c r="S33" s="9" t="s">
        <v>245</v>
      </c>
      <c r="T33" s="4" t="s">
        <v>245</v>
      </c>
      <c r="U33" s="10" t="s">
        <v>246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310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310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246</v>
      </c>
      <c r="C36" s="9" t="s">
        <v>316</v>
      </c>
      <c r="D36" s="10" t="s">
        <v>321</v>
      </c>
      <c r="E36" s="9" t="s">
        <v>245</v>
      </c>
      <c r="F36" s="4" t="s">
        <v>316</v>
      </c>
      <c r="G36" s="4" t="s">
        <v>321</v>
      </c>
      <c r="H36" s="4" t="s">
        <v>245</v>
      </c>
      <c r="I36" s="10" t="s">
        <v>245</v>
      </c>
      <c r="J36" s="9" t="s">
        <v>245</v>
      </c>
      <c r="K36" s="4" t="s">
        <v>316</v>
      </c>
      <c r="L36" s="4" t="s">
        <v>321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246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245</v>
      </c>
      <c r="C39" s="9" t="s">
        <v>245</v>
      </c>
      <c r="D39" s="10" t="s">
        <v>245</v>
      </c>
      <c r="E39" s="9" t="s">
        <v>245</v>
      </c>
      <c r="F39" s="4" t="s">
        <v>245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245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245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923" priority="13">
      <formula>$B$18&gt;0</formula>
    </cfRule>
  </conditionalFormatting>
  <conditionalFormatting sqref="A22:U22">
    <cfRule type="expression" dxfId="1922" priority="12">
      <formula>A22&lt;&gt;""</formula>
    </cfRule>
  </conditionalFormatting>
  <conditionalFormatting sqref="A25:U25">
    <cfRule type="expression" dxfId="1921" priority="11">
      <formula>A25&lt;&gt;""</formula>
    </cfRule>
  </conditionalFormatting>
  <conditionalFormatting sqref="A28:U28">
    <cfRule type="expression" dxfId="1920" priority="10">
      <formula>A28&lt;&gt;""</formula>
    </cfRule>
  </conditionalFormatting>
  <conditionalFormatting sqref="A31:U31">
    <cfRule type="expression" dxfId="1919" priority="9">
      <formula>A31&lt;&gt;""</formula>
    </cfRule>
  </conditionalFormatting>
  <conditionalFormatting sqref="A34:U34">
    <cfRule type="expression" dxfId="1918" priority="8">
      <formula>A34&lt;&gt;""</formula>
    </cfRule>
  </conditionalFormatting>
  <conditionalFormatting sqref="A37:U37">
    <cfRule type="expression" dxfId="1917" priority="7">
      <formula>A37&lt;&gt;""</formula>
    </cfRule>
  </conditionalFormatting>
  <conditionalFormatting sqref="A40:U40">
    <cfRule type="expression" dxfId="1916" priority="6">
      <formula>A40&lt;&gt;""</formula>
    </cfRule>
  </conditionalFormatting>
  <conditionalFormatting sqref="A43:U43">
    <cfRule type="expression" dxfId="1915" priority="5">
      <formula>A43&lt;&gt;""</formula>
    </cfRule>
  </conditionalFormatting>
  <conditionalFormatting sqref="A46:U46">
    <cfRule type="expression" dxfId="1914" priority="4">
      <formula>A46&lt;&gt;""</formula>
    </cfRule>
  </conditionalFormatting>
  <conditionalFormatting sqref="A49:U49">
    <cfRule type="expression" dxfId="1913" priority="3">
      <formula>A49&lt;&gt;""</formula>
    </cfRule>
  </conditionalFormatting>
  <conditionalFormatting sqref="A52:U52">
    <cfRule type="expression" dxfId="1912" priority="2">
      <formula>A52&lt;&gt;""</formula>
    </cfRule>
  </conditionalFormatting>
  <conditionalFormatting sqref="A55:U55">
    <cfRule type="expression" dxfId="191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19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761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288</v>
      </c>
      <c r="C20" s="9" t="s">
        <v>235</v>
      </c>
      <c r="D20" s="10" t="s">
        <v>374</v>
      </c>
      <c r="E20" s="9" t="s">
        <v>288</v>
      </c>
      <c r="F20" s="4" t="s">
        <v>326</v>
      </c>
      <c r="G20" s="4" t="s">
        <v>374</v>
      </c>
      <c r="H20" s="4" t="s">
        <v>233</v>
      </c>
      <c r="I20" s="10" t="s">
        <v>383</v>
      </c>
      <c r="J20" s="9" t="s">
        <v>288</v>
      </c>
      <c r="K20" s="4" t="s">
        <v>326</v>
      </c>
      <c r="L20" s="4" t="s">
        <v>374</v>
      </c>
      <c r="M20" s="4" t="s">
        <v>358</v>
      </c>
      <c r="N20" s="4" t="s">
        <v>288</v>
      </c>
      <c r="O20" s="4" t="s">
        <v>234</v>
      </c>
      <c r="P20" s="4" t="s">
        <v>325</v>
      </c>
      <c r="Q20" s="4" t="s">
        <v>326</v>
      </c>
      <c r="R20" s="10" t="s">
        <v>236</v>
      </c>
      <c r="S20" s="9" t="s">
        <v>233</v>
      </c>
      <c r="T20" s="4" t="s">
        <v>288</v>
      </c>
      <c r="U20" s="10" t="s">
        <v>383</v>
      </c>
    </row>
    <row r="21" spans="1:21" x14ac:dyDescent="0.25">
      <c r="A21" s="4"/>
      <c r="B21" s="9" t="s">
        <v>583</v>
      </c>
      <c r="C21" s="9" t="s">
        <v>221</v>
      </c>
      <c r="D21" s="10" t="s">
        <v>762</v>
      </c>
      <c r="E21" s="9" t="s">
        <v>643</v>
      </c>
      <c r="F21" s="4" t="s">
        <v>314</v>
      </c>
      <c r="G21" s="4" t="s">
        <v>688</v>
      </c>
      <c r="H21" s="4" t="s">
        <v>210</v>
      </c>
      <c r="I21" s="10" t="s">
        <v>207</v>
      </c>
      <c r="J21" s="9" t="s">
        <v>643</v>
      </c>
      <c r="K21" s="4" t="s">
        <v>314</v>
      </c>
      <c r="L21" s="4" t="s">
        <v>688</v>
      </c>
      <c r="M21" s="4" t="s">
        <v>315</v>
      </c>
      <c r="N21" s="4" t="s">
        <v>246</v>
      </c>
      <c r="O21" s="4" t="s">
        <v>315</v>
      </c>
      <c r="P21" s="4" t="s">
        <v>315</v>
      </c>
      <c r="Q21" s="4" t="s">
        <v>316</v>
      </c>
      <c r="R21" s="10" t="s">
        <v>300</v>
      </c>
      <c r="S21" s="9" t="s">
        <v>271</v>
      </c>
      <c r="T21" s="4" t="s">
        <v>490</v>
      </c>
      <c r="U21" s="10" t="s">
        <v>467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626</v>
      </c>
      <c r="C23" s="9" t="s">
        <v>520</v>
      </c>
      <c r="D23" s="10" t="s">
        <v>603</v>
      </c>
      <c r="E23" s="9" t="s">
        <v>626</v>
      </c>
      <c r="F23" s="4" t="s">
        <v>522</v>
      </c>
      <c r="G23" s="4" t="s">
        <v>603</v>
      </c>
      <c r="H23" s="4" t="s">
        <v>518</v>
      </c>
      <c r="I23" s="10" t="s">
        <v>601</v>
      </c>
      <c r="J23" s="9" t="s">
        <v>626</v>
      </c>
      <c r="K23" s="4" t="s">
        <v>522</v>
      </c>
      <c r="L23" s="4" t="s">
        <v>603</v>
      </c>
      <c r="M23" s="4" t="s">
        <v>445</v>
      </c>
      <c r="N23" s="4" t="s">
        <v>522</v>
      </c>
      <c r="O23" s="4" t="s">
        <v>521</v>
      </c>
      <c r="P23" s="4" t="s">
        <v>516</v>
      </c>
      <c r="Q23" s="4" t="s">
        <v>683</v>
      </c>
      <c r="R23" s="10" t="s">
        <v>519</v>
      </c>
      <c r="S23" s="9" t="s">
        <v>519</v>
      </c>
      <c r="T23" s="4" t="s">
        <v>626</v>
      </c>
      <c r="U23" s="10" t="s">
        <v>601</v>
      </c>
    </row>
    <row r="24" spans="1:21" x14ac:dyDescent="0.25">
      <c r="A24" s="4"/>
      <c r="B24" s="9" t="s">
        <v>763</v>
      </c>
      <c r="C24" s="9" t="s">
        <v>764</v>
      </c>
      <c r="D24" s="10" t="s">
        <v>765</v>
      </c>
      <c r="E24" s="9" t="s">
        <v>716</v>
      </c>
      <c r="F24" s="4" t="s">
        <v>435</v>
      </c>
      <c r="G24" s="4" t="s">
        <v>766</v>
      </c>
      <c r="H24" s="4" t="s">
        <v>767</v>
      </c>
      <c r="I24" s="10" t="s">
        <v>654</v>
      </c>
      <c r="J24" s="9" t="s">
        <v>716</v>
      </c>
      <c r="K24" s="4" t="s">
        <v>435</v>
      </c>
      <c r="L24" s="4" t="s">
        <v>766</v>
      </c>
      <c r="M24" s="4" t="s">
        <v>273</v>
      </c>
      <c r="N24" s="4" t="s">
        <v>223</v>
      </c>
      <c r="O24" s="4" t="s">
        <v>349</v>
      </c>
      <c r="P24" s="4" t="s">
        <v>409</v>
      </c>
      <c r="Q24" s="4" t="s">
        <v>210</v>
      </c>
      <c r="R24" s="10" t="s">
        <v>471</v>
      </c>
      <c r="S24" s="9" t="s">
        <v>240</v>
      </c>
      <c r="T24" s="4" t="s">
        <v>758</v>
      </c>
      <c r="U24" s="10" t="s">
        <v>768</v>
      </c>
    </row>
    <row r="25" spans="1:21" x14ac:dyDescent="0.25">
      <c r="A25" s="4"/>
      <c r="B25" s="9" t="s">
        <v>769</v>
      </c>
      <c r="C25" s="9" t="s">
        <v>159</v>
      </c>
      <c r="D25" s="10" t="s">
        <v>158</v>
      </c>
      <c r="E25" s="9" t="s">
        <v>163</v>
      </c>
      <c r="F25" s="4" t="s">
        <v>163</v>
      </c>
      <c r="G25" s="4" t="s">
        <v>163</v>
      </c>
      <c r="H25" s="4" t="s">
        <v>458</v>
      </c>
      <c r="I25" s="10" t="s">
        <v>163</v>
      </c>
      <c r="J25" s="9" t="s">
        <v>659</v>
      </c>
      <c r="K25" s="4" t="s">
        <v>250</v>
      </c>
      <c r="L25" s="4" t="s">
        <v>659</v>
      </c>
      <c r="M25" s="4" t="s">
        <v>250</v>
      </c>
      <c r="N25" s="4" t="s">
        <v>250</v>
      </c>
      <c r="O25" s="4" t="s">
        <v>770</v>
      </c>
      <c r="P25" s="4" t="s">
        <v>250</v>
      </c>
      <c r="Q25" s="4" t="s">
        <v>250</v>
      </c>
      <c r="R25" s="10" t="s">
        <v>770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391</v>
      </c>
      <c r="B26" s="9" t="s">
        <v>310</v>
      </c>
      <c r="C26" s="9" t="s">
        <v>237</v>
      </c>
      <c r="D26" s="10" t="s">
        <v>310</v>
      </c>
      <c r="E26" s="9" t="s">
        <v>310</v>
      </c>
      <c r="F26" s="4" t="s">
        <v>237</v>
      </c>
      <c r="G26" s="4" t="s">
        <v>310</v>
      </c>
      <c r="H26" s="4" t="s">
        <v>237</v>
      </c>
      <c r="I26" s="10" t="s">
        <v>310</v>
      </c>
      <c r="J26" s="9" t="s">
        <v>310</v>
      </c>
      <c r="K26" s="4" t="s">
        <v>237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308</v>
      </c>
      <c r="T26" s="4" t="s">
        <v>310</v>
      </c>
      <c r="U26" s="10" t="s">
        <v>237</v>
      </c>
    </row>
    <row r="27" spans="1:21" x14ac:dyDescent="0.25">
      <c r="A27" s="4"/>
      <c r="B27" s="9" t="s">
        <v>427</v>
      </c>
      <c r="C27" s="9" t="s">
        <v>244</v>
      </c>
      <c r="D27" s="10" t="s">
        <v>224</v>
      </c>
      <c r="E27" s="9" t="s">
        <v>209</v>
      </c>
      <c r="F27" s="4" t="s">
        <v>316</v>
      </c>
      <c r="G27" s="4" t="s">
        <v>247</v>
      </c>
      <c r="H27" s="4" t="s">
        <v>245</v>
      </c>
      <c r="I27" s="10" t="s">
        <v>316</v>
      </c>
      <c r="J27" s="9" t="s">
        <v>209</v>
      </c>
      <c r="K27" s="4" t="s">
        <v>316</v>
      </c>
      <c r="L27" s="4" t="s">
        <v>247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315</v>
      </c>
      <c r="T27" s="4" t="s">
        <v>206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270</v>
      </c>
      <c r="C30" s="9" t="s">
        <v>246</v>
      </c>
      <c r="D30" s="10" t="s">
        <v>247</v>
      </c>
      <c r="E30" s="9" t="s">
        <v>270</v>
      </c>
      <c r="F30" s="4" t="s">
        <v>245</v>
      </c>
      <c r="G30" s="4" t="s">
        <v>245</v>
      </c>
      <c r="H30" s="4" t="s">
        <v>245</v>
      </c>
      <c r="I30" s="10" t="s">
        <v>245</v>
      </c>
      <c r="J30" s="9" t="s">
        <v>270</v>
      </c>
      <c r="K30" s="4" t="s">
        <v>245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247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89" priority="13">
      <formula>$B$18&gt;0</formula>
    </cfRule>
  </conditionalFormatting>
  <conditionalFormatting sqref="A22:U22">
    <cfRule type="expression" dxfId="1688" priority="12">
      <formula>A22&lt;&gt;""</formula>
    </cfRule>
  </conditionalFormatting>
  <conditionalFormatting sqref="A25:U25">
    <cfRule type="expression" dxfId="1687" priority="11">
      <formula>A25&lt;&gt;""</formula>
    </cfRule>
  </conditionalFormatting>
  <conditionalFormatting sqref="A28:U28">
    <cfRule type="expression" dxfId="1686" priority="10">
      <formula>A28&lt;&gt;""</formula>
    </cfRule>
  </conditionalFormatting>
  <conditionalFormatting sqref="A31:U31">
    <cfRule type="expression" dxfId="1685" priority="9">
      <formula>A31&lt;&gt;""</formula>
    </cfRule>
  </conditionalFormatting>
  <conditionalFormatting sqref="A34:U34">
    <cfRule type="expression" dxfId="1684" priority="8">
      <formula>A34&lt;&gt;""</formula>
    </cfRule>
  </conditionalFormatting>
  <conditionalFormatting sqref="A37:U37">
    <cfRule type="expression" dxfId="1683" priority="7">
      <formula>A37&lt;&gt;""</formula>
    </cfRule>
  </conditionalFormatting>
  <conditionalFormatting sqref="A40:U40">
    <cfRule type="expression" dxfId="1682" priority="6">
      <formula>A40&lt;&gt;""</formula>
    </cfRule>
  </conditionalFormatting>
  <conditionalFormatting sqref="A43:U43">
    <cfRule type="expression" dxfId="1681" priority="5">
      <formula>A43&lt;&gt;""</formula>
    </cfRule>
  </conditionalFormatting>
  <conditionalFormatting sqref="A46:U46">
    <cfRule type="expression" dxfId="1680" priority="4">
      <formula>A46&lt;&gt;""</formula>
    </cfRule>
  </conditionalFormatting>
  <conditionalFormatting sqref="A49:U49">
    <cfRule type="expression" dxfId="1679" priority="3">
      <formula>A49&lt;&gt;""</formula>
    </cfRule>
  </conditionalFormatting>
  <conditionalFormatting sqref="A52:U52">
    <cfRule type="expression" dxfId="1678" priority="2">
      <formula>A52&lt;&gt;""</formula>
    </cfRule>
  </conditionalFormatting>
  <conditionalFormatting sqref="A55:U55">
    <cfRule type="expression" dxfId="16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771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235</v>
      </c>
      <c r="C20" s="9" t="s">
        <v>325</v>
      </c>
      <c r="D20" s="10" t="s">
        <v>326</v>
      </c>
      <c r="E20" s="9" t="s">
        <v>326</v>
      </c>
      <c r="F20" s="4" t="s">
        <v>326</v>
      </c>
      <c r="G20" s="4" t="s">
        <v>238</v>
      </c>
      <c r="H20" s="4" t="s">
        <v>236</v>
      </c>
      <c r="I20" s="10" t="s">
        <v>288</v>
      </c>
      <c r="J20" s="9" t="s">
        <v>326</v>
      </c>
      <c r="K20" s="4" t="s">
        <v>326</v>
      </c>
      <c r="L20" s="4" t="s">
        <v>238</v>
      </c>
      <c r="M20" s="4" t="s">
        <v>325</v>
      </c>
      <c r="N20" s="4" t="s">
        <v>237</v>
      </c>
      <c r="O20" s="4" t="s">
        <v>238</v>
      </c>
      <c r="P20" s="4" t="s">
        <v>383</v>
      </c>
      <c r="Q20" s="4" t="s">
        <v>328</v>
      </c>
      <c r="R20" s="10" t="s">
        <v>239</v>
      </c>
      <c r="S20" s="9" t="s">
        <v>326</v>
      </c>
      <c r="T20" s="4" t="s">
        <v>235</v>
      </c>
      <c r="U20" s="10" t="s">
        <v>383</v>
      </c>
    </row>
    <row r="21" spans="1:21" x14ac:dyDescent="0.25">
      <c r="A21" s="4"/>
      <c r="B21" s="9" t="s">
        <v>772</v>
      </c>
      <c r="C21" s="9" t="s">
        <v>470</v>
      </c>
      <c r="D21" s="10" t="s">
        <v>332</v>
      </c>
      <c r="E21" s="9" t="s">
        <v>751</v>
      </c>
      <c r="F21" s="4" t="s">
        <v>398</v>
      </c>
      <c r="G21" s="4" t="s">
        <v>349</v>
      </c>
      <c r="H21" s="4" t="s">
        <v>207</v>
      </c>
      <c r="I21" s="10" t="s">
        <v>227</v>
      </c>
      <c r="J21" s="9" t="s">
        <v>751</v>
      </c>
      <c r="K21" s="4" t="s">
        <v>398</v>
      </c>
      <c r="L21" s="4" t="s">
        <v>349</v>
      </c>
      <c r="M21" s="4" t="s">
        <v>246</v>
      </c>
      <c r="N21" s="4" t="s">
        <v>245</v>
      </c>
      <c r="O21" s="4" t="s">
        <v>247</v>
      </c>
      <c r="P21" s="4" t="s">
        <v>247</v>
      </c>
      <c r="Q21" s="4" t="s">
        <v>246</v>
      </c>
      <c r="R21" s="10" t="s">
        <v>210</v>
      </c>
      <c r="S21" s="9" t="s">
        <v>427</v>
      </c>
      <c r="T21" s="4" t="s">
        <v>388</v>
      </c>
      <c r="U21" s="10" t="s">
        <v>773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522</v>
      </c>
      <c r="C23" s="9" t="s">
        <v>683</v>
      </c>
      <c r="D23" s="10" t="s">
        <v>626</v>
      </c>
      <c r="E23" s="9" t="s">
        <v>626</v>
      </c>
      <c r="F23" s="4" t="s">
        <v>522</v>
      </c>
      <c r="G23" s="4" t="s">
        <v>516</v>
      </c>
      <c r="H23" s="4" t="s">
        <v>517</v>
      </c>
      <c r="I23" s="10" t="s">
        <v>601</v>
      </c>
      <c r="J23" s="9" t="s">
        <v>626</v>
      </c>
      <c r="K23" s="4" t="s">
        <v>522</v>
      </c>
      <c r="L23" s="4" t="s">
        <v>516</v>
      </c>
      <c r="M23" s="4" t="s">
        <v>516</v>
      </c>
      <c r="N23" s="4" t="s">
        <v>663</v>
      </c>
      <c r="O23" s="4" t="s">
        <v>515</v>
      </c>
      <c r="P23" s="4" t="s">
        <v>626</v>
      </c>
      <c r="Q23" s="4" t="s">
        <v>602</v>
      </c>
      <c r="R23" s="10" t="s">
        <v>515</v>
      </c>
      <c r="S23" s="9" t="s">
        <v>626</v>
      </c>
      <c r="T23" s="4" t="s">
        <v>683</v>
      </c>
      <c r="U23" s="10" t="s">
        <v>603</v>
      </c>
    </row>
    <row r="24" spans="1:21" x14ac:dyDescent="0.25">
      <c r="A24" s="4"/>
      <c r="B24" s="9" t="s">
        <v>774</v>
      </c>
      <c r="C24" s="9" t="s">
        <v>775</v>
      </c>
      <c r="D24" s="10" t="s">
        <v>776</v>
      </c>
      <c r="E24" s="9" t="s">
        <v>777</v>
      </c>
      <c r="F24" s="4" t="s">
        <v>435</v>
      </c>
      <c r="G24" s="4" t="s">
        <v>778</v>
      </c>
      <c r="H24" s="4" t="s">
        <v>718</v>
      </c>
      <c r="I24" s="10" t="s">
        <v>303</v>
      </c>
      <c r="J24" s="9" t="s">
        <v>777</v>
      </c>
      <c r="K24" s="4" t="s">
        <v>435</v>
      </c>
      <c r="L24" s="4" t="s">
        <v>778</v>
      </c>
      <c r="M24" s="4" t="s">
        <v>301</v>
      </c>
      <c r="N24" s="4" t="s">
        <v>224</v>
      </c>
      <c r="O24" s="4" t="s">
        <v>379</v>
      </c>
      <c r="P24" s="4" t="s">
        <v>399</v>
      </c>
      <c r="Q24" s="4" t="s">
        <v>300</v>
      </c>
      <c r="R24" s="10" t="s">
        <v>275</v>
      </c>
      <c r="S24" s="9" t="s">
        <v>377</v>
      </c>
      <c r="T24" s="4" t="s">
        <v>779</v>
      </c>
      <c r="U24" s="10" t="s">
        <v>421</v>
      </c>
    </row>
    <row r="25" spans="1:21" x14ac:dyDescent="0.25">
      <c r="A25" s="4"/>
      <c r="B25" s="9" t="s">
        <v>780</v>
      </c>
      <c r="C25" s="9" t="s">
        <v>250</v>
      </c>
      <c r="D25" s="10" t="s">
        <v>250</v>
      </c>
      <c r="E25" s="9" t="s">
        <v>369</v>
      </c>
      <c r="F25" s="4" t="s">
        <v>163</v>
      </c>
      <c r="G25" s="4" t="s">
        <v>160</v>
      </c>
      <c r="H25" s="4" t="s">
        <v>422</v>
      </c>
      <c r="I25" s="10" t="s">
        <v>250</v>
      </c>
      <c r="J25" s="9" t="s">
        <v>370</v>
      </c>
      <c r="K25" s="4" t="s">
        <v>169</v>
      </c>
      <c r="L25" s="4" t="s">
        <v>781</v>
      </c>
      <c r="M25" s="4" t="s">
        <v>250</v>
      </c>
      <c r="N25" s="4" t="s">
        <v>782</v>
      </c>
      <c r="O25" s="4" t="s">
        <v>169</v>
      </c>
      <c r="P25" s="4" t="s">
        <v>169</v>
      </c>
      <c r="Q25" s="4" t="s">
        <v>250</v>
      </c>
      <c r="R25" s="10" t="s">
        <v>169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310</v>
      </c>
      <c r="G26" s="4" t="s">
        <v>310</v>
      </c>
      <c r="H26" s="4" t="s">
        <v>237</v>
      </c>
      <c r="I26" s="10" t="s">
        <v>308</v>
      </c>
      <c r="J26" s="9" t="s">
        <v>310</v>
      </c>
      <c r="K26" s="4" t="s">
        <v>310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308</v>
      </c>
      <c r="T26" s="4" t="s">
        <v>310</v>
      </c>
      <c r="U26" s="10" t="s">
        <v>310</v>
      </c>
    </row>
    <row r="27" spans="1:21" x14ac:dyDescent="0.25">
      <c r="A27" s="4"/>
      <c r="B27" s="9" t="s">
        <v>409</v>
      </c>
      <c r="C27" s="9" t="s">
        <v>210</v>
      </c>
      <c r="D27" s="10" t="s">
        <v>223</v>
      </c>
      <c r="E27" s="9" t="s">
        <v>224</v>
      </c>
      <c r="F27" s="4" t="s">
        <v>315</v>
      </c>
      <c r="G27" s="4" t="s">
        <v>246</v>
      </c>
      <c r="H27" s="4" t="s">
        <v>245</v>
      </c>
      <c r="I27" s="10" t="s">
        <v>316</v>
      </c>
      <c r="J27" s="9" t="s">
        <v>224</v>
      </c>
      <c r="K27" s="4" t="s">
        <v>315</v>
      </c>
      <c r="L27" s="4" t="s">
        <v>246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247</v>
      </c>
      <c r="T27" s="4" t="s">
        <v>209</v>
      </c>
      <c r="U27" s="10" t="s">
        <v>315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247</v>
      </c>
      <c r="C30" s="9" t="s">
        <v>315</v>
      </c>
      <c r="D30" s="10" t="s">
        <v>316</v>
      </c>
      <c r="E30" s="9" t="s">
        <v>315</v>
      </c>
      <c r="F30" s="4" t="s">
        <v>245</v>
      </c>
      <c r="G30" s="4" t="s">
        <v>316</v>
      </c>
      <c r="H30" s="4" t="s">
        <v>245</v>
      </c>
      <c r="I30" s="10" t="s">
        <v>245</v>
      </c>
      <c r="J30" s="9" t="s">
        <v>315</v>
      </c>
      <c r="K30" s="4" t="s">
        <v>245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316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76" priority="13">
      <formula>$B$18&gt;0</formula>
    </cfRule>
  </conditionalFormatting>
  <conditionalFormatting sqref="A22:U22">
    <cfRule type="expression" dxfId="1675" priority="12">
      <formula>A22&lt;&gt;""</formula>
    </cfRule>
  </conditionalFormatting>
  <conditionalFormatting sqref="A25:U25">
    <cfRule type="expression" dxfId="1674" priority="11">
      <formula>A25&lt;&gt;""</formula>
    </cfRule>
  </conditionalFormatting>
  <conditionalFormatting sqref="A28:U28">
    <cfRule type="expression" dxfId="1673" priority="10">
      <formula>A28&lt;&gt;""</formula>
    </cfRule>
  </conditionalFormatting>
  <conditionalFormatting sqref="A31:U31">
    <cfRule type="expression" dxfId="1672" priority="9">
      <formula>A31&lt;&gt;""</formula>
    </cfRule>
  </conditionalFormatting>
  <conditionalFormatting sqref="A34:U34">
    <cfRule type="expression" dxfId="1671" priority="8">
      <formula>A34&lt;&gt;""</formula>
    </cfRule>
  </conditionalFormatting>
  <conditionalFormatting sqref="A37:U37">
    <cfRule type="expression" dxfId="1670" priority="7">
      <formula>A37&lt;&gt;""</formula>
    </cfRule>
  </conditionalFormatting>
  <conditionalFormatting sqref="A40:U40">
    <cfRule type="expression" dxfId="1669" priority="6">
      <formula>A40&lt;&gt;""</formula>
    </cfRule>
  </conditionalFormatting>
  <conditionalFormatting sqref="A43:U43">
    <cfRule type="expression" dxfId="1668" priority="5">
      <formula>A43&lt;&gt;""</formula>
    </cfRule>
  </conditionalFormatting>
  <conditionalFormatting sqref="A46:U46">
    <cfRule type="expression" dxfId="1667" priority="4">
      <formula>A46&lt;&gt;""</formula>
    </cfRule>
  </conditionalFormatting>
  <conditionalFormatting sqref="A49:U49">
    <cfRule type="expression" dxfId="1666" priority="3">
      <formula>A49&lt;&gt;""</formula>
    </cfRule>
  </conditionalFormatting>
  <conditionalFormatting sqref="A52:U52">
    <cfRule type="expression" dxfId="1665" priority="2">
      <formula>A52&lt;&gt;""</formula>
    </cfRule>
  </conditionalFormatting>
  <conditionalFormatting sqref="A55:U55">
    <cfRule type="expression" dxfId="16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783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235</v>
      </c>
      <c r="C20" s="9" t="s">
        <v>325</v>
      </c>
      <c r="D20" s="10" t="s">
        <v>326</v>
      </c>
      <c r="E20" s="9" t="s">
        <v>235</v>
      </c>
      <c r="F20" s="4" t="s">
        <v>326</v>
      </c>
      <c r="G20" s="4" t="s">
        <v>238</v>
      </c>
      <c r="H20" s="4" t="s">
        <v>235</v>
      </c>
      <c r="I20" s="10" t="s">
        <v>235</v>
      </c>
      <c r="J20" s="9" t="s">
        <v>235</v>
      </c>
      <c r="K20" s="4" t="s">
        <v>326</v>
      </c>
      <c r="L20" s="4" t="s">
        <v>238</v>
      </c>
      <c r="M20" s="4" t="s">
        <v>237</v>
      </c>
      <c r="N20" s="4" t="s">
        <v>237</v>
      </c>
      <c r="O20" s="4" t="s">
        <v>235</v>
      </c>
      <c r="P20" s="4" t="s">
        <v>239</v>
      </c>
      <c r="Q20" s="4" t="s">
        <v>237</v>
      </c>
      <c r="R20" s="10" t="s">
        <v>355</v>
      </c>
      <c r="S20" s="9" t="s">
        <v>384</v>
      </c>
      <c r="T20" s="4" t="s">
        <v>235</v>
      </c>
      <c r="U20" s="10" t="s">
        <v>239</v>
      </c>
    </row>
    <row r="21" spans="1:21" x14ac:dyDescent="0.25">
      <c r="A21" s="4"/>
      <c r="B21" s="9" t="s">
        <v>784</v>
      </c>
      <c r="C21" s="9" t="s">
        <v>785</v>
      </c>
      <c r="D21" s="10" t="s">
        <v>786</v>
      </c>
      <c r="E21" s="9" t="s">
        <v>787</v>
      </c>
      <c r="F21" s="4" t="s">
        <v>314</v>
      </c>
      <c r="G21" s="4" t="s">
        <v>302</v>
      </c>
      <c r="H21" s="4" t="s">
        <v>209</v>
      </c>
      <c r="I21" s="10" t="s">
        <v>210</v>
      </c>
      <c r="J21" s="9" t="s">
        <v>787</v>
      </c>
      <c r="K21" s="4" t="s">
        <v>314</v>
      </c>
      <c r="L21" s="4" t="s">
        <v>302</v>
      </c>
      <c r="M21" s="4" t="s">
        <v>245</v>
      </c>
      <c r="N21" s="4" t="s">
        <v>245</v>
      </c>
      <c r="O21" s="4" t="s">
        <v>244</v>
      </c>
      <c r="P21" s="4" t="s">
        <v>246</v>
      </c>
      <c r="Q21" s="4" t="s">
        <v>245</v>
      </c>
      <c r="R21" s="10" t="s">
        <v>206</v>
      </c>
      <c r="S21" s="9" t="s">
        <v>389</v>
      </c>
      <c r="T21" s="4" t="s">
        <v>426</v>
      </c>
      <c r="U21" s="10" t="s">
        <v>318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683</v>
      </c>
      <c r="C23" s="9" t="s">
        <v>683</v>
      </c>
      <c r="D23" s="10" t="s">
        <v>522</v>
      </c>
      <c r="E23" s="9" t="s">
        <v>522</v>
      </c>
      <c r="F23" s="4" t="s">
        <v>522</v>
      </c>
      <c r="G23" s="4" t="s">
        <v>520</v>
      </c>
      <c r="H23" s="4" t="s">
        <v>520</v>
      </c>
      <c r="I23" s="10" t="s">
        <v>522</v>
      </c>
      <c r="J23" s="9" t="s">
        <v>522</v>
      </c>
      <c r="K23" s="4" t="s">
        <v>522</v>
      </c>
      <c r="L23" s="4" t="s">
        <v>520</v>
      </c>
      <c r="M23" s="4" t="s">
        <v>663</v>
      </c>
      <c r="N23" s="4" t="s">
        <v>663</v>
      </c>
      <c r="O23" s="4" t="s">
        <v>520</v>
      </c>
      <c r="P23" s="4" t="s">
        <v>519</v>
      </c>
      <c r="Q23" s="4" t="s">
        <v>663</v>
      </c>
      <c r="R23" s="10" t="s">
        <v>605</v>
      </c>
      <c r="S23" s="9" t="s">
        <v>444</v>
      </c>
      <c r="T23" s="4" t="s">
        <v>683</v>
      </c>
      <c r="U23" s="10" t="s">
        <v>516</v>
      </c>
    </row>
    <row r="24" spans="1:21" x14ac:dyDescent="0.25">
      <c r="A24" s="4"/>
      <c r="B24" s="9" t="s">
        <v>788</v>
      </c>
      <c r="C24" s="9" t="s">
        <v>789</v>
      </c>
      <c r="D24" s="10" t="s">
        <v>790</v>
      </c>
      <c r="E24" s="9" t="s">
        <v>791</v>
      </c>
      <c r="F24" s="4" t="s">
        <v>651</v>
      </c>
      <c r="G24" s="4" t="s">
        <v>558</v>
      </c>
      <c r="H24" s="4" t="s">
        <v>211</v>
      </c>
      <c r="I24" s="10" t="s">
        <v>508</v>
      </c>
      <c r="J24" s="9" t="s">
        <v>791</v>
      </c>
      <c r="K24" s="4" t="s">
        <v>651</v>
      </c>
      <c r="L24" s="4" t="s">
        <v>558</v>
      </c>
      <c r="M24" s="4" t="s">
        <v>223</v>
      </c>
      <c r="N24" s="4" t="s">
        <v>224</v>
      </c>
      <c r="O24" s="4" t="s">
        <v>314</v>
      </c>
      <c r="P24" s="4" t="s">
        <v>409</v>
      </c>
      <c r="Q24" s="4" t="s">
        <v>227</v>
      </c>
      <c r="R24" s="10" t="s">
        <v>576</v>
      </c>
      <c r="S24" s="9" t="s">
        <v>705</v>
      </c>
      <c r="T24" s="4" t="s">
        <v>792</v>
      </c>
      <c r="U24" s="10" t="s">
        <v>793</v>
      </c>
    </row>
    <row r="25" spans="1:21" x14ac:dyDescent="0.25">
      <c r="A25" s="4"/>
      <c r="B25" s="9" t="s">
        <v>794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795</v>
      </c>
      <c r="K25" s="4" t="s">
        <v>795</v>
      </c>
      <c r="L25" s="4" t="s">
        <v>796</v>
      </c>
      <c r="M25" s="4" t="s">
        <v>437</v>
      </c>
      <c r="N25" s="4" t="s">
        <v>437</v>
      </c>
      <c r="O25" s="4" t="s">
        <v>795</v>
      </c>
      <c r="P25" s="4" t="s">
        <v>250</v>
      </c>
      <c r="Q25" s="4" t="s">
        <v>437</v>
      </c>
      <c r="R25" s="10" t="s">
        <v>797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237</v>
      </c>
      <c r="G26" s="4" t="s">
        <v>310</v>
      </c>
      <c r="H26" s="4" t="s">
        <v>237</v>
      </c>
      <c r="I26" s="10" t="s">
        <v>308</v>
      </c>
      <c r="J26" s="9" t="s">
        <v>310</v>
      </c>
      <c r="K26" s="4" t="s">
        <v>237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308</v>
      </c>
      <c r="T26" s="4" t="s">
        <v>310</v>
      </c>
      <c r="U26" s="10" t="s">
        <v>310</v>
      </c>
    </row>
    <row r="27" spans="1:21" x14ac:dyDescent="0.25">
      <c r="A27" s="4"/>
      <c r="B27" s="9" t="s">
        <v>427</v>
      </c>
      <c r="C27" s="9" t="s">
        <v>271</v>
      </c>
      <c r="D27" s="10" t="s">
        <v>227</v>
      </c>
      <c r="E27" s="9" t="s">
        <v>209</v>
      </c>
      <c r="F27" s="4" t="s">
        <v>316</v>
      </c>
      <c r="G27" s="4" t="s">
        <v>244</v>
      </c>
      <c r="H27" s="4" t="s">
        <v>245</v>
      </c>
      <c r="I27" s="10" t="s">
        <v>316</v>
      </c>
      <c r="J27" s="9" t="s">
        <v>209</v>
      </c>
      <c r="K27" s="4" t="s">
        <v>316</v>
      </c>
      <c r="L27" s="4" t="s">
        <v>244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247</v>
      </c>
      <c r="T27" s="4" t="s">
        <v>273</v>
      </c>
      <c r="U27" s="10" t="s">
        <v>270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315</v>
      </c>
      <c r="C30" s="9" t="s">
        <v>246</v>
      </c>
      <c r="D30" s="10" t="s">
        <v>316</v>
      </c>
      <c r="E30" s="9" t="s">
        <v>315</v>
      </c>
      <c r="F30" s="4" t="s">
        <v>321</v>
      </c>
      <c r="G30" s="4" t="s">
        <v>245</v>
      </c>
      <c r="H30" s="4" t="s">
        <v>245</v>
      </c>
      <c r="I30" s="10" t="s">
        <v>245</v>
      </c>
      <c r="J30" s="9" t="s">
        <v>315</v>
      </c>
      <c r="K30" s="4" t="s">
        <v>321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245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63" priority="13">
      <formula>$B$18&gt;0</formula>
    </cfRule>
  </conditionalFormatting>
  <conditionalFormatting sqref="A22:U22">
    <cfRule type="expression" dxfId="1662" priority="12">
      <formula>A22&lt;&gt;""</formula>
    </cfRule>
  </conditionalFormatting>
  <conditionalFormatting sqref="A25:U25">
    <cfRule type="expression" dxfId="1661" priority="11">
      <formula>A25&lt;&gt;""</formula>
    </cfRule>
  </conditionalFormatting>
  <conditionalFormatting sqref="A28:U28">
    <cfRule type="expression" dxfId="1660" priority="10">
      <formula>A28&lt;&gt;""</formula>
    </cfRule>
  </conditionalFormatting>
  <conditionalFormatting sqref="A31:U31">
    <cfRule type="expression" dxfId="1659" priority="9">
      <formula>A31&lt;&gt;""</formula>
    </cfRule>
  </conditionalFormatting>
  <conditionalFormatting sqref="A34:U34">
    <cfRule type="expression" dxfId="1658" priority="8">
      <formula>A34&lt;&gt;""</formula>
    </cfRule>
  </conditionalFormatting>
  <conditionalFormatting sqref="A37:U37">
    <cfRule type="expression" dxfId="1657" priority="7">
      <formula>A37&lt;&gt;""</formula>
    </cfRule>
  </conditionalFormatting>
  <conditionalFormatting sqref="A40:U40">
    <cfRule type="expression" dxfId="1656" priority="6">
      <formula>A40&lt;&gt;""</formula>
    </cfRule>
  </conditionalFormatting>
  <conditionalFormatting sqref="A43:U43">
    <cfRule type="expression" dxfId="1655" priority="5">
      <formula>A43&lt;&gt;""</formula>
    </cfRule>
  </conditionalFormatting>
  <conditionalFormatting sqref="A46:U46">
    <cfRule type="expression" dxfId="1654" priority="4">
      <formula>A46&lt;&gt;""</formula>
    </cfRule>
  </conditionalFormatting>
  <conditionalFormatting sqref="A49:U49">
    <cfRule type="expression" dxfId="1653" priority="3">
      <formula>A49&lt;&gt;""</formula>
    </cfRule>
  </conditionalFormatting>
  <conditionalFormatting sqref="A52:U52">
    <cfRule type="expression" dxfId="1652" priority="2">
      <formula>A52&lt;&gt;""</formula>
    </cfRule>
  </conditionalFormatting>
  <conditionalFormatting sqref="A55:U55">
    <cfRule type="expression" dxfId="16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798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326</v>
      </c>
      <c r="C20" s="9" t="s">
        <v>325</v>
      </c>
      <c r="D20" s="10" t="s">
        <v>374</v>
      </c>
      <c r="E20" s="9" t="s">
        <v>326</v>
      </c>
      <c r="F20" s="4" t="s">
        <v>325</v>
      </c>
      <c r="G20" s="4" t="s">
        <v>327</v>
      </c>
      <c r="H20" s="4" t="s">
        <v>325</v>
      </c>
      <c r="I20" s="10" t="s">
        <v>288</v>
      </c>
      <c r="J20" s="9" t="s">
        <v>326</v>
      </c>
      <c r="K20" s="4" t="s">
        <v>325</v>
      </c>
      <c r="L20" s="4" t="s">
        <v>327</v>
      </c>
      <c r="M20" s="4" t="s">
        <v>308</v>
      </c>
      <c r="N20" s="4" t="s">
        <v>354</v>
      </c>
      <c r="O20" s="4" t="s">
        <v>234</v>
      </c>
      <c r="P20" s="4" t="s">
        <v>402</v>
      </c>
      <c r="Q20" s="4" t="s">
        <v>234</v>
      </c>
      <c r="R20" s="10" t="s">
        <v>238</v>
      </c>
      <c r="S20" s="9" t="s">
        <v>325</v>
      </c>
      <c r="T20" s="4" t="s">
        <v>288</v>
      </c>
      <c r="U20" s="10" t="s">
        <v>325</v>
      </c>
    </row>
    <row r="21" spans="1:21" x14ac:dyDescent="0.25">
      <c r="A21" s="4"/>
      <c r="B21" s="9" t="s">
        <v>799</v>
      </c>
      <c r="C21" s="9" t="s">
        <v>365</v>
      </c>
      <c r="D21" s="10" t="s">
        <v>333</v>
      </c>
      <c r="E21" s="9" t="s">
        <v>400</v>
      </c>
      <c r="F21" s="4" t="s">
        <v>594</v>
      </c>
      <c r="G21" s="4" t="s">
        <v>800</v>
      </c>
      <c r="H21" s="4" t="s">
        <v>223</v>
      </c>
      <c r="I21" s="10" t="s">
        <v>227</v>
      </c>
      <c r="J21" s="9" t="s">
        <v>400</v>
      </c>
      <c r="K21" s="4" t="s">
        <v>594</v>
      </c>
      <c r="L21" s="4" t="s">
        <v>800</v>
      </c>
      <c r="M21" s="4" t="s">
        <v>321</v>
      </c>
      <c r="N21" s="4" t="s">
        <v>247</v>
      </c>
      <c r="O21" s="4" t="s">
        <v>246</v>
      </c>
      <c r="P21" s="4" t="s">
        <v>300</v>
      </c>
      <c r="Q21" s="4" t="s">
        <v>321</v>
      </c>
      <c r="R21" s="10" t="s">
        <v>227</v>
      </c>
      <c r="S21" s="9" t="s">
        <v>208</v>
      </c>
      <c r="T21" s="4" t="s">
        <v>435</v>
      </c>
      <c r="U21" s="10" t="s">
        <v>537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626</v>
      </c>
      <c r="C23" s="9" t="s">
        <v>520</v>
      </c>
      <c r="D23" s="10" t="s">
        <v>523</v>
      </c>
      <c r="E23" s="9" t="s">
        <v>522</v>
      </c>
      <c r="F23" s="4" t="s">
        <v>516</v>
      </c>
      <c r="G23" s="4" t="s">
        <v>523</v>
      </c>
      <c r="H23" s="4" t="s">
        <v>601</v>
      </c>
      <c r="I23" s="10" t="s">
        <v>601</v>
      </c>
      <c r="J23" s="9" t="s">
        <v>522</v>
      </c>
      <c r="K23" s="4" t="s">
        <v>516</v>
      </c>
      <c r="L23" s="4" t="s">
        <v>523</v>
      </c>
      <c r="M23" s="4" t="s">
        <v>604</v>
      </c>
      <c r="N23" s="4" t="s">
        <v>256</v>
      </c>
      <c r="O23" s="4" t="s">
        <v>444</v>
      </c>
      <c r="P23" s="4" t="s">
        <v>546</v>
      </c>
      <c r="Q23" s="4" t="s">
        <v>521</v>
      </c>
      <c r="R23" s="10" t="s">
        <v>520</v>
      </c>
      <c r="S23" s="9" t="s">
        <v>603</v>
      </c>
      <c r="T23" s="4" t="s">
        <v>626</v>
      </c>
      <c r="U23" s="10" t="s">
        <v>520</v>
      </c>
    </row>
    <row r="24" spans="1:21" x14ac:dyDescent="0.25">
      <c r="A24" s="4"/>
      <c r="B24" s="9" t="s">
        <v>801</v>
      </c>
      <c r="C24" s="9" t="s">
        <v>649</v>
      </c>
      <c r="D24" s="10" t="s">
        <v>649</v>
      </c>
      <c r="E24" s="9" t="s">
        <v>802</v>
      </c>
      <c r="F24" s="4" t="s">
        <v>803</v>
      </c>
      <c r="G24" s="4" t="s">
        <v>804</v>
      </c>
      <c r="H24" s="4" t="s">
        <v>586</v>
      </c>
      <c r="I24" s="10" t="s">
        <v>654</v>
      </c>
      <c r="J24" s="9" t="s">
        <v>802</v>
      </c>
      <c r="K24" s="4" t="s">
        <v>803</v>
      </c>
      <c r="L24" s="4" t="s">
        <v>804</v>
      </c>
      <c r="M24" s="4" t="s">
        <v>223</v>
      </c>
      <c r="N24" s="4" t="s">
        <v>271</v>
      </c>
      <c r="O24" s="4" t="s">
        <v>269</v>
      </c>
      <c r="P24" s="4" t="s">
        <v>206</v>
      </c>
      <c r="Q24" s="4" t="s">
        <v>210</v>
      </c>
      <c r="R24" s="10" t="s">
        <v>805</v>
      </c>
      <c r="S24" s="9" t="s">
        <v>472</v>
      </c>
      <c r="T24" s="4" t="s">
        <v>758</v>
      </c>
      <c r="U24" s="10" t="s">
        <v>806</v>
      </c>
    </row>
    <row r="25" spans="1:21" x14ac:dyDescent="0.25">
      <c r="A25" s="4"/>
      <c r="B25" s="9" t="s">
        <v>807</v>
      </c>
      <c r="C25" s="9" t="s">
        <v>159</v>
      </c>
      <c r="D25" s="10" t="s">
        <v>158</v>
      </c>
      <c r="E25" s="9" t="s">
        <v>250</v>
      </c>
      <c r="F25" s="4" t="s">
        <v>162</v>
      </c>
      <c r="G25" s="4" t="s">
        <v>161</v>
      </c>
      <c r="H25" s="4" t="s">
        <v>250</v>
      </c>
      <c r="I25" s="10" t="s">
        <v>250</v>
      </c>
      <c r="J25" s="9" t="s">
        <v>168</v>
      </c>
      <c r="K25" s="4" t="s">
        <v>808</v>
      </c>
      <c r="L25" s="4" t="s">
        <v>809</v>
      </c>
      <c r="M25" s="4" t="s">
        <v>810</v>
      </c>
      <c r="N25" s="4" t="s">
        <v>168</v>
      </c>
      <c r="O25" s="4" t="s">
        <v>168</v>
      </c>
      <c r="P25" s="4" t="s">
        <v>811</v>
      </c>
      <c r="Q25" s="4" t="s">
        <v>171</v>
      </c>
      <c r="R25" s="10" t="s">
        <v>168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237</v>
      </c>
      <c r="G26" s="4" t="s">
        <v>310</v>
      </c>
      <c r="H26" s="4" t="s">
        <v>307</v>
      </c>
      <c r="I26" s="10" t="s">
        <v>308</v>
      </c>
      <c r="J26" s="9" t="s">
        <v>310</v>
      </c>
      <c r="K26" s="4" t="s">
        <v>237</v>
      </c>
      <c r="L26" s="4" t="s">
        <v>310</v>
      </c>
      <c r="M26" s="4" t="s">
        <v>237</v>
      </c>
      <c r="N26" s="4" t="s">
        <v>237</v>
      </c>
      <c r="O26" s="4" t="s">
        <v>374</v>
      </c>
      <c r="P26" s="4" t="s">
        <v>237</v>
      </c>
      <c r="Q26" s="4" t="s">
        <v>237</v>
      </c>
      <c r="R26" s="10" t="s">
        <v>308</v>
      </c>
      <c r="S26" s="9" t="s">
        <v>234</v>
      </c>
      <c r="T26" s="4" t="s">
        <v>310</v>
      </c>
      <c r="U26" s="10" t="s">
        <v>237</v>
      </c>
    </row>
    <row r="27" spans="1:21" x14ac:dyDescent="0.25">
      <c r="A27" s="4"/>
      <c r="B27" s="9" t="s">
        <v>226</v>
      </c>
      <c r="C27" s="9" t="s">
        <v>301</v>
      </c>
      <c r="D27" s="10" t="s">
        <v>273</v>
      </c>
      <c r="E27" s="9" t="s">
        <v>271</v>
      </c>
      <c r="F27" s="4" t="s">
        <v>316</v>
      </c>
      <c r="G27" s="4" t="s">
        <v>315</v>
      </c>
      <c r="H27" s="4" t="s">
        <v>270</v>
      </c>
      <c r="I27" s="10" t="s">
        <v>316</v>
      </c>
      <c r="J27" s="9" t="s">
        <v>271</v>
      </c>
      <c r="K27" s="4" t="s">
        <v>316</v>
      </c>
      <c r="L27" s="4" t="s">
        <v>315</v>
      </c>
      <c r="M27" s="4" t="s">
        <v>245</v>
      </c>
      <c r="N27" s="4" t="s">
        <v>245</v>
      </c>
      <c r="O27" s="4" t="s">
        <v>270</v>
      </c>
      <c r="P27" s="4" t="s">
        <v>245</v>
      </c>
      <c r="Q27" s="4" t="s">
        <v>245</v>
      </c>
      <c r="R27" s="10" t="s">
        <v>316</v>
      </c>
      <c r="S27" s="9" t="s">
        <v>207</v>
      </c>
      <c r="T27" s="4" t="s">
        <v>301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310</v>
      </c>
      <c r="E29" s="9" t="s">
        <v>310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310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210</v>
      </c>
      <c r="C30" s="9" t="s">
        <v>316</v>
      </c>
      <c r="D30" s="10" t="s">
        <v>300</v>
      </c>
      <c r="E30" s="9" t="s">
        <v>210</v>
      </c>
      <c r="F30" s="4" t="s">
        <v>245</v>
      </c>
      <c r="G30" s="4" t="s">
        <v>316</v>
      </c>
      <c r="H30" s="4" t="s">
        <v>245</v>
      </c>
      <c r="I30" s="10" t="s">
        <v>245</v>
      </c>
      <c r="J30" s="9" t="s">
        <v>210</v>
      </c>
      <c r="K30" s="4" t="s">
        <v>245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246</v>
      </c>
      <c r="U30" s="10" t="s">
        <v>270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50" priority="13">
      <formula>$B$18&gt;0</formula>
    </cfRule>
  </conditionalFormatting>
  <conditionalFormatting sqref="A22:U22">
    <cfRule type="expression" dxfId="1649" priority="12">
      <formula>A22&lt;&gt;""</formula>
    </cfRule>
  </conditionalFormatting>
  <conditionalFormatting sqref="A25:U25">
    <cfRule type="expression" dxfId="1648" priority="11">
      <formula>A25&lt;&gt;""</formula>
    </cfRule>
  </conditionalFormatting>
  <conditionalFormatting sqref="A28:U28">
    <cfRule type="expression" dxfId="1647" priority="10">
      <formula>A28&lt;&gt;""</formula>
    </cfRule>
  </conditionalFormatting>
  <conditionalFormatting sqref="A31:U31">
    <cfRule type="expression" dxfId="1646" priority="9">
      <formula>A31&lt;&gt;""</formula>
    </cfRule>
  </conditionalFormatting>
  <conditionalFormatting sqref="A34:U34">
    <cfRule type="expression" dxfId="1645" priority="8">
      <formula>A34&lt;&gt;""</formula>
    </cfRule>
  </conditionalFormatting>
  <conditionalFormatting sqref="A37:U37">
    <cfRule type="expression" dxfId="1644" priority="7">
      <formula>A37&lt;&gt;""</formula>
    </cfRule>
  </conditionalFormatting>
  <conditionalFormatting sqref="A40:U40">
    <cfRule type="expression" dxfId="1643" priority="6">
      <formula>A40&lt;&gt;""</formula>
    </cfRule>
  </conditionalFormatting>
  <conditionalFormatting sqref="A43:U43">
    <cfRule type="expression" dxfId="1642" priority="5">
      <formula>A43&lt;&gt;""</formula>
    </cfRule>
  </conditionalFormatting>
  <conditionalFormatting sqref="A46:U46">
    <cfRule type="expression" dxfId="1641" priority="4">
      <formula>A46&lt;&gt;""</formula>
    </cfRule>
  </conditionalFormatting>
  <conditionalFormatting sqref="A49:U49">
    <cfRule type="expression" dxfId="1640" priority="3">
      <formula>A49&lt;&gt;""</formula>
    </cfRule>
  </conditionalFormatting>
  <conditionalFormatting sqref="A52:U52">
    <cfRule type="expression" dxfId="1639" priority="2">
      <formula>A52&lt;&gt;""</formula>
    </cfRule>
  </conditionalFormatting>
  <conditionalFormatting sqref="A55:U55">
    <cfRule type="expression" dxfId="16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812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326</v>
      </c>
      <c r="C20" s="9" t="s">
        <v>325</v>
      </c>
      <c r="D20" s="10" t="s">
        <v>383</v>
      </c>
      <c r="E20" s="9" t="s">
        <v>326</v>
      </c>
      <c r="F20" s="4" t="s">
        <v>326</v>
      </c>
      <c r="G20" s="4" t="s">
        <v>326</v>
      </c>
      <c r="H20" s="4" t="s">
        <v>239</v>
      </c>
      <c r="I20" s="10" t="s">
        <v>355</v>
      </c>
      <c r="J20" s="9" t="s">
        <v>326</v>
      </c>
      <c r="K20" s="4" t="s">
        <v>326</v>
      </c>
      <c r="L20" s="4" t="s">
        <v>326</v>
      </c>
      <c r="M20" s="4" t="s">
        <v>414</v>
      </c>
      <c r="N20" s="4" t="s">
        <v>342</v>
      </c>
      <c r="O20" s="4" t="s">
        <v>307</v>
      </c>
      <c r="P20" s="4" t="s">
        <v>325</v>
      </c>
      <c r="Q20" s="4" t="s">
        <v>237</v>
      </c>
      <c r="R20" s="10" t="s">
        <v>326</v>
      </c>
      <c r="S20" s="9" t="s">
        <v>235</v>
      </c>
      <c r="T20" s="4" t="s">
        <v>326</v>
      </c>
      <c r="U20" s="10" t="s">
        <v>326</v>
      </c>
    </row>
    <row r="21" spans="1:21" x14ac:dyDescent="0.25">
      <c r="A21" s="4"/>
      <c r="B21" s="9" t="s">
        <v>813</v>
      </c>
      <c r="C21" s="9" t="s">
        <v>470</v>
      </c>
      <c r="D21" s="10" t="s">
        <v>425</v>
      </c>
      <c r="E21" s="9" t="s">
        <v>738</v>
      </c>
      <c r="F21" s="4" t="s">
        <v>379</v>
      </c>
      <c r="G21" s="4" t="s">
        <v>350</v>
      </c>
      <c r="H21" s="4" t="s">
        <v>271</v>
      </c>
      <c r="I21" s="10" t="s">
        <v>301</v>
      </c>
      <c r="J21" s="9" t="s">
        <v>738</v>
      </c>
      <c r="K21" s="4" t="s">
        <v>379</v>
      </c>
      <c r="L21" s="4" t="s">
        <v>350</v>
      </c>
      <c r="M21" s="4" t="s">
        <v>315</v>
      </c>
      <c r="N21" s="4" t="s">
        <v>244</v>
      </c>
      <c r="O21" s="4" t="s">
        <v>246</v>
      </c>
      <c r="P21" s="4" t="s">
        <v>315</v>
      </c>
      <c r="Q21" s="4" t="s">
        <v>245</v>
      </c>
      <c r="R21" s="10" t="s">
        <v>271</v>
      </c>
      <c r="S21" s="9" t="s">
        <v>427</v>
      </c>
      <c r="T21" s="4" t="s">
        <v>814</v>
      </c>
      <c r="U21" s="10" t="s">
        <v>635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522</v>
      </c>
      <c r="C23" s="9" t="s">
        <v>520</v>
      </c>
      <c r="D23" s="10" t="s">
        <v>601</v>
      </c>
      <c r="E23" s="9" t="s">
        <v>522</v>
      </c>
      <c r="F23" s="4" t="s">
        <v>522</v>
      </c>
      <c r="G23" s="4" t="s">
        <v>683</v>
      </c>
      <c r="H23" s="4" t="s">
        <v>519</v>
      </c>
      <c r="I23" s="10" t="s">
        <v>605</v>
      </c>
      <c r="J23" s="9" t="s">
        <v>522</v>
      </c>
      <c r="K23" s="4" t="s">
        <v>522</v>
      </c>
      <c r="L23" s="4" t="s">
        <v>683</v>
      </c>
      <c r="M23" s="4" t="s">
        <v>443</v>
      </c>
      <c r="N23" s="4" t="s">
        <v>547</v>
      </c>
      <c r="O23" s="4" t="s">
        <v>815</v>
      </c>
      <c r="P23" s="4" t="s">
        <v>516</v>
      </c>
      <c r="Q23" s="4" t="s">
        <v>663</v>
      </c>
      <c r="R23" s="10" t="s">
        <v>522</v>
      </c>
      <c r="S23" s="9" t="s">
        <v>522</v>
      </c>
      <c r="T23" s="4" t="s">
        <v>522</v>
      </c>
      <c r="U23" s="10" t="s">
        <v>626</v>
      </c>
    </row>
    <row r="24" spans="1:21" x14ac:dyDescent="0.25">
      <c r="A24" s="4"/>
      <c r="B24" s="9" t="s">
        <v>714</v>
      </c>
      <c r="C24" s="9" t="s">
        <v>765</v>
      </c>
      <c r="D24" s="10" t="s">
        <v>816</v>
      </c>
      <c r="E24" s="9" t="s">
        <v>817</v>
      </c>
      <c r="F24" s="4" t="s">
        <v>633</v>
      </c>
      <c r="G24" s="4" t="s">
        <v>818</v>
      </c>
      <c r="H24" s="4" t="s">
        <v>365</v>
      </c>
      <c r="I24" s="10" t="s">
        <v>487</v>
      </c>
      <c r="J24" s="9" t="s">
        <v>817</v>
      </c>
      <c r="K24" s="4" t="s">
        <v>633</v>
      </c>
      <c r="L24" s="4" t="s">
        <v>818</v>
      </c>
      <c r="M24" s="4" t="s">
        <v>273</v>
      </c>
      <c r="N24" s="4" t="s">
        <v>273</v>
      </c>
      <c r="O24" s="4" t="s">
        <v>302</v>
      </c>
      <c r="P24" s="4" t="s">
        <v>409</v>
      </c>
      <c r="Q24" s="4" t="s">
        <v>227</v>
      </c>
      <c r="R24" s="10" t="s">
        <v>312</v>
      </c>
      <c r="S24" s="9" t="s">
        <v>819</v>
      </c>
      <c r="T24" s="4" t="s">
        <v>820</v>
      </c>
      <c r="U24" s="10" t="s">
        <v>821</v>
      </c>
    </row>
    <row r="25" spans="1:21" x14ac:dyDescent="0.25">
      <c r="A25" s="4"/>
      <c r="B25" s="9" t="s">
        <v>822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164</v>
      </c>
      <c r="I25" s="10" t="s">
        <v>163</v>
      </c>
      <c r="J25" s="9" t="s">
        <v>599</v>
      </c>
      <c r="K25" s="4" t="s">
        <v>599</v>
      </c>
      <c r="L25" s="4" t="s">
        <v>599</v>
      </c>
      <c r="M25" s="4" t="s">
        <v>172</v>
      </c>
      <c r="N25" s="4" t="s">
        <v>599</v>
      </c>
      <c r="O25" s="4" t="s">
        <v>696</v>
      </c>
      <c r="P25" s="4" t="s">
        <v>250</v>
      </c>
      <c r="Q25" s="4" t="s">
        <v>823</v>
      </c>
      <c r="R25" s="10" t="s">
        <v>599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237</v>
      </c>
      <c r="C26" s="9" t="s">
        <v>237</v>
      </c>
      <c r="D26" s="10" t="s">
        <v>310</v>
      </c>
      <c r="E26" s="9" t="s">
        <v>237</v>
      </c>
      <c r="F26" s="4" t="s">
        <v>310</v>
      </c>
      <c r="G26" s="4" t="s">
        <v>237</v>
      </c>
      <c r="H26" s="4" t="s">
        <v>237</v>
      </c>
      <c r="I26" s="10" t="s">
        <v>310</v>
      </c>
      <c r="J26" s="9" t="s">
        <v>237</v>
      </c>
      <c r="K26" s="4" t="s">
        <v>310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308</v>
      </c>
      <c r="T26" s="4" t="s">
        <v>237</v>
      </c>
      <c r="U26" s="10" t="s">
        <v>237</v>
      </c>
    </row>
    <row r="27" spans="1:21" x14ac:dyDescent="0.25">
      <c r="A27" s="4"/>
      <c r="B27" s="9" t="s">
        <v>227</v>
      </c>
      <c r="C27" s="9" t="s">
        <v>246</v>
      </c>
      <c r="D27" s="10" t="s">
        <v>300</v>
      </c>
      <c r="E27" s="9" t="s">
        <v>244</v>
      </c>
      <c r="F27" s="4" t="s">
        <v>315</v>
      </c>
      <c r="G27" s="4" t="s">
        <v>316</v>
      </c>
      <c r="H27" s="4" t="s">
        <v>245</v>
      </c>
      <c r="I27" s="10" t="s">
        <v>316</v>
      </c>
      <c r="J27" s="9" t="s">
        <v>244</v>
      </c>
      <c r="K27" s="4" t="s">
        <v>315</v>
      </c>
      <c r="L27" s="4" t="s">
        <v>316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315</v>
      </c>
      <c r="T27" s="4" t="s">
        <v>270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310</v>
      </c>
      <c r="E29" s="9" t="s">
        <v>310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310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227</v>
      </c>
      <c r="C30" s="9" t="s">
        <v>321</v>
      </c>
      <c r="D30" s="10" t="s">
        <v>210</v>
      </c>
      <c r="E30" s="9" t="s">
        <v>210</v>
      </c>
      <c r="F30" s="4" t="s">
        <v>245</v>
      </c>
      <c r="G30" s="4" t="s">
        <v>316</v>
      </c>
      <c r="H30" s="4" t="s">
        <v>245</v>
      </c>
      <c r="I30" s="10" t="s">
        <v>245</v>
      </c>
      <c r="J30" s="9" t="s">
        <v>210</v>
      </c>
      <c r="K30" s="4" t="s">
        <v>245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246</v>
      </c>
      <c r="U30" s="10" t="s">
        <v>270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37" priority="13">
      <formula>$B$18&gt;0</formula>
    </cfRule>
  </conditionalFormatting>
  <conditionalFormatting sqref="A22:U22">
    <cfRule type="expression" dxfId="1636" priority="12">
      <formula>A22&lt;&gt;""</formula>
    </cfRule>
  </conditionalFormatting>
  <conditionalFormatting sqref="A25:U25">
    <cfRule type="expression" dxfId="1635" priority="11">
      <formula>A25&lt;&gt;""</formula>
    </cfRule>
  </conditionalFormatting>
  <conditionalFormatting sqref="A28:U28">
    <cfRule type="expression" dxfId="1634" priority="10">
      <formula>A28&lt;&gt;""</formula>
    </cfRule>
  </conditionalFormatting>
  <conditionalFormatting sqref="A31:U31">
    <cfRule type="expression" dxfId="1633" priority="9">
      <formula>A31&lt;&gt;""</formula>
    </cfRule>
  </conditionalFormatting>
  <conditionalFormatting sqref="A34:U34">
    <cfRule type="expression" dxfId="1632" priority="8">
      <formula>A34&lt;&gt;""</formula>
    </cfRule>
  </conditionalFormatting>
  <conditionalFormatting sqref="A37:U37">
    <cfRule type="expression" dxfId="1631" priority="7">
      <formula>A37&lt;&gt;""</formula>
    </cfRule>
  </conditionalFormatting>
  <conditionalFormatting sqref="A40:U40">
    <cfRule type="expression" dxfId="1630" priority="6">
      <formula>A40&lt;&gt;""</formula>
    </cfRule>
  </conditionalFormatting>
  <conditionalFormatting sqref="A43:U43">
    <cfRule type="expression" dxfId="1629" priority="5">
      <formula>A43&lt;&gt;""</formula>
    </cfRule>
  </conditionalFormatting>
  <conditionalFormatting sqref="A46:U46">
    <cfRule type="expression" dxfId="1628" priority="4">
      <formula>A46&lt;&gt;""</formula>
    </cfRule>
  </conditionalFormatting>
  <conditionalFormatting sqref="A49:U49">
    <cfRule type="expression" dxfId="1627" priority="3">
      <formula>A49&lt;&gt;""</formula>
    </cfRule>
  </conditionalFormatting>
  <conditionalFormatting sqref="A52:U52">
    <cfRule type="expression" dxfId="1626" priority="2">
      <formula>A52&lt;&gt;""</formula>
    </cfRule>
  </conditionalFormatting>
  <conditionalFormatting sqref="A55:U55">
    <cfRule type="expression" dxfId="16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824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288</v>
      </c>
      <c r="C20" s="9" t="s">
        <v>383</v>
      </c>
      <c r="D20" s="10" t="s">
        <v>326</v>
      </c>
      <c r="E20" s="9" t="s">
        <v>326</v>
      </c>
      <c r="F20" s="4" t="s">
        <v>326</v>
      </c>
      <c r="G20" s="4" t="s">
        <v>374</v>
      </c>
      <c r="H20" s="4" t="s">
        <v>329</v>
      </c>
      <c r="I20" s="10" t="s">
        <v>238</v>
      </c>
      <c r="J20" s="9" t="s">
        <v>326</v>
      </c>
      <c r="K20" s="4" t="s">
        <v>326</v>
      </c>
      <c r="L20" s="4" t="s">
        <v>374</v>
      </c>
      <c r="M20" s="4" t="s">
        <v>374</v>
      </c>
      <c r="N20" s="4" t="s">
        <v>342</v>
      </c>
      <c r="O20" s="4" t="s">
        <v>308</v>
      </c>
      <c r="P20" s="4" t="s">
        <v>235</v>
      </c>
      <c r="Q20" s="4" t="s">
        <v>286</v>
      </c>
      <c r="R20" s="10" t="s">
        <v>329</v>
      </c>
      <c r="S20" s="9" t="s">
        <v>384</v>
      </c>
      <c r="T20" s="4" t="s">
        <v>288</v>
      </c>
      <c r="U20" s="10" t="s">
        <v>325</v>
      </c>
    </row>
    <row r="21" spans="1:21" x14ac:dyDescent="0.25">
      <c r="A21" s="4"/>
      <c r="B21" s="9" t="s">
        <v>611</v>
      </c>
      <c r="C21" s="9" t="s">
        <v>825</v>
      </c>
      <c r="D21" s="10" t="s">
        <v>240</v>
      </c>
      <c r="E21" s="9" t="s">
        <v>503</v>
      </c>
      <c r="F21" s="4" t="s">
        <v>379</v>
      </c>
      <c r="G21" s="4" t="s">
        <v>529</v>
      </c>
      <c r="H21" s="4" t="s">
        <v>410</v>
      </c>
      <c r="I21" s="10" t="s">
        <v>300</v>
      </c>
      <c r="J21" s="9" t="s">
        <v>503</v>
      </c>
      <c r="K21" s="4" t="s">
        <v>379</v>
      </c>
      <c r="L21" s="4" t="s">
        <v>529</v>
      </c>
      <c r="M21" s="4" t="s">
        <v>246</v>
      </c>
      <c r="N21" s="4" t="s">
        <v>244</v>
      </c>
      <c r="O21" s="4" t="s">
        <v>316</v>
      </c>
      <c r="P21" s="4" t="s">
        <v>315</v>
      </c>
      <c r="Q21" s="4" t="s">
        <v>247</v>
      </c>
      <c r="R21" s="10" t="s">
        <v>399</v>
      </c>
      <c r="S21" s="9" t="s">
        <v>389</v>
      </c>
      <c r="T21" s="4" t="s">
        <v>490</v>
      </c>
      <c r="U21" s="10" t="s">
        <v>487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601</v>
      </c>
      <c r="C23" s="9" t="s">
        <v>601</v>
      </c>
      <c r="D23" s="10" t="s">
        <v>601</v>
      </c>
      <c r="E23" s="9" t="s">
        <v>626</v>
      </c>
      <c r="F23" s="4" t="s">
        <v>522</v>
      </c>
      <c r="G23" s="4" t="s">
        <v>523</v>
      </c>
      <c r="H23" s="4" t="s">
        <v>444</v>
      </c>
      <c r="I23" s="10" t="s">
        <v>515</v>
      </c>
      <c r="J23" s="9" t="s">
        <v>626</v>
      </c>
      <c r="K23" s="4" t="s">
        <v>522</v>
      </c>
      <c r="L23" s="4" t="s">
        <v>523</v>
      </c>
      <c r="M23" s="4" t="s">
        <v>601</v>
      </c>
      <c r="N23" s="4" t="s">
        <v>547</v>
      </c>
      <c r="O23" s="4" t="s">
        <v>604</v>
      </c>
      <c r="P23" s="4" t="s">
        <v>520</v>
      </c>
      <c r="Q23" s="4" t="s">
        <v>548</v>
      </c>
      <c r="R23" s="10" t="s">
        <v>444</v>
      </c>
      <c r="S23" s="9" t="s">
        <v>602</v>
      </c>
      <c r="T23" s="4" t="s">
        <v>601</v>
      </c>
      <c r="U23" s="10" t="s">
        <v>522</v>
      </c>
    </row>
    <row r="24" spans="1:21" x14ac:dyDescent="0.25">
      <c r="A24" s="4"/>
      <c r="B24" s="9" t="s">
        <v>826</v>
      </c>
      <c r="C24" s="9" t="s">
        <v>827</v>
      </c>
      <c r="D24" s="10" t="s">
        <v>828</v>
      </c>
      <c r="E24" s="9" t="s">
        <v>716</v>
      </c>
      <c r="F24" s="4" t="s">
        <v>651</v>
      </c>
      <c r="G24" s="4" t="s">
        <v>583</v>
      </c>
      <c r="H24" s="4" t="s">
        <v>313</v>
      </c>
      <c r="I24" s="10" t="s">
        <v>529</v>
      </c>
      <c r="J24" s="9" t="s">
        <v>716</v>
      </c>
      <c r="K24" s="4" t="s">
        <v>651</v>
      </c>
      <c r="L24" s="4" t="s">
        <v>583</v>
      </c>
      <c r="M24" s="4" t="s">
        <v>271</v>
      </c>
      <c r="N24" s="4" t="s">
        <v>273</v>
      </c>
      <c r="O24" s="4" t="s">
        <v>569</v>
      </c>
      <c r="P24" s="4" t="s">
        <v>427</v>
      </c>
      <c r="Q24" s="4" t="s">
        <v>244</v>
      </c>
      <c r="R24" s="10" t="s">
        <v>467</v>
      </c>
      <c r="S24" s="9" t="s">
        <v>513</v>
      </c>
      <c r="T24" s="4" t="s">
        <v>829</v>
      </c>
      <c r="U24" s="10" t="s">
        <v>830</v>
      </c>
    </row>
    <row r="25" spans="1:21" x14ac:dyDescent="0.25">
      <c r="A25" s="4"/>
      <c r="B25" s="9" t="s">
        <v>170</v>
      </c>
      <c r="C25" s="9" t="s">
        <v>250</v>
      </c>
      <c r="D25" s="10" t="s">
        <v>250</v>
      </c>
      <c r="E25" s="9" t="s">
        <v>250</v>
      </c>
      <c r="F25" s="4" t="s">
        <v>163</v>
      </c>
      <c r="G25" s="4" t="s">
        <v>164</v>
      </c>
      <c r="H25" s="4" t="s">
        <v>616</v>
      </c>
      <c r="I25" s="10" t="s">
        <v>369</v>
      </c>
      <c r="J25" s="9" t="s">
        <v>170</v>
      </c>
      <c r="K25" s="4" t="s">
        <v>170</v>
      </c>
      <c r="L25" s="4" t="s">
        <v>170</v>
      </c>
      <c r="M25" s="4" t="s">
        <v>250</v>
      </c>
      <c r="N25" s="4" t="s">
        <v>170</v>
      </c>
      <c r="O25" s="4" t="s">
        <v>831</v>
      </c>
      <c r="P25" s="4" t="s">
        <v>250</v>
      </c>
      <c r="Q25" s="4" t="s">
        <v>170</v>
      </c>
      <c r="R25" s="10" t="s">
        <v>170</v>
      </c>
      <c r="S25" s="9" t="s">
        <v>176</v>
      </c>
      <c r="T25" s="4" t="s">
        <v>250</v>
      </c>
      <c r="U25" s="10" t="s">
        <v>174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237</v>
      </c>
      <c r="G26" s="4" t="s">
        <v>310</v>
      </c>
      <c r="H26" s="4" t="s">
        <v>237</v>
      </c>
      <c r="I26" s="10" t="s">
        <v>237</v>
      </c>
      <c r="J26" s="9" t="s">
        <v>310</v>
      </c>
      <c r="K26" s="4" t="s">
        <v>237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308</v>
      </c>
      <c r="T26" s="4" t="s">
        <v>310</v>
      </c>
      <c r="U26" s="10" t="s">
        <v>310</v>
      </c>
    </row>
    <row r="27" spans="1:21" x14ac:dyDescent="0.25">
      <c r="A27" s="4"/>
      <c r="B27" s="9" t="s">
        <v>272</v>
      </c>
      <c r="C27" s="9" t="s">
        <v>207</v>
      </c>
      <c r="D27" s="10" t="s">
        <v>209</v>
      </c>
      <c r="E27" s="9" t="s">
        <v>427</v>
      </c>
      <c r="F27" s="4" t="s">
        <v>316</v>
      </c>
      <c r="G27" s="4" t="s">
        <v>247</v>
      </c>
      <c r="H27" s="4" t="s">
        <v>245</v>
      </c>
      <c r="I27" s="10" t="s">
        <v>245</v>
      </c>
      <c r="J27" s="9" t="s">
        <v>427</v>
      </c>
      <c r="K27" s="4" t="s">
        <v>316</v>
      </c>
      <c r="L27" s="4" t="s">
        <v>247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315</v>
      </c>
      <c r="T27" s="4" t="s">
        <v>208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237</v>
      </c>
      <c r="D29" s="10" t="s">
        <v>310</v>
      </c>
      <c r="E29" s="9" t="s">
        <v>310</v>
      </c>
      <c r="F29" s="4" t="s">
        <v>237</v>
      </c>
      <c r="G29" s="4" t="s">
        <v>310</v>
      </c>
      <c r="H29" s="4" t="s">
        <v>237</v>
      </c>
      <c r="I29" s="10" t="s">
        <v>237</v>
      </c>
      <c r="J29" s="9" t="s">
        <v>310</v>
      </c>
      <c r="K29" s="4" t="s">
        <v>237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223</v>
      </c>
      <c r="C30" s="9" t="s">
        <v>315</v>
      </c>
      <c r="D30" s="10" t="s">
        <v>273</v>
      </c>
      <c r="E30" s="9" t="s">
        <v>271</v>
      </c>
      <c r="F30" s="4" t="s">
        <v>245</v>
      </c>
      <c r="G30" s="4" t="s">
        <v>246</v>
      </c>
      <c r="H30" s="4" t="s">
        <v>245</v>
      </c>
      <c r="I30" s="10" t="s">
        <v>245</v>
      </c>
      <c r="J30" s="9" t="s">
        <v>271</v>
      </c>
      <c r="K30" s="4" t="s">
        <v>245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300</v>
      </c>
      <c r="U30" s="10" t="s">
        <v>300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24" priority="13">
      <formula>$B$18&gt;0</formula>
    </cfRule>
  </conditionalFormatting>
  <conditionalFormatting sqref="A22:U22">
    <cfRule type="expression" dxfId="1623" priority="12">
      <formula>A22&lt;&gt;""</formula>
    </cfRule>
  </conditionalFormatting>
  <conditionalFormatting sqref="A25:U25">
    <cfRule type="expression" dxfId="1622" priority="11">
      <formula>A25&lt;&gt;""</formula>
    </cfRule>
  </conditionalFormatting>
  <conditionalFormatting sqref="A28:U28">
    <cfRule type="expression" dxfId="1621" priority="10">
      <formula>A28&lt;&gt;""</formula>
    </cfRule>
  </conditionalFormatting>
  <conditionalFormatting sqref="A31:U31">
    <cfRule type="expression" dxfId="1620" priority="9">
      <formula>A31&lt;&gt;""</formula>
    </cfRule>
  </conditionalFormatting>
  <conditionalFormatting sqref="A34:U34">
    <cfRule type="expression" dxfId="1619" priority="8">
      <formula>A34&lt;&gt;""</formula>
    </cfRule>
  </conditionalFormatting>
  <conditionalFormatting sqref="A37:U37">
    <cfRule type="expression" dxfId="1618" priority="7">
      <formula>A37&lt;&gt;""</formula>
    </cfRule>
  </conditionalFormatting>
  <conditionalFormatting sqref="A40:U40">
    <cfRule type="expression" dxfId="1617" priority="6">
      <formula>A40&lt;&gt;""</formula>
    </cfRule>
  </conditionalFormatting>
  <conditionalFormatting sqref="A43:U43">
    <cfRule type="expression" dxfId="1616" priority="5">
      <formula>A43&lt;&gt;""</formula>
    </cfRule>
  </conditionalFormatting>
  <conditionalFormatting sqref="A46:U46">
    <cfRule type="expression" dxfId="1615" priority="4">
      <formula>A46&lt;&gt;""</formula>
    </cfRule>
  </conditionalFormatting>
  <conditionalFormatting sqref="A49:U49">
    <cfRule type="expression" dxfId="1614" priority="3">
      <formula>A49&lt;&gt;""</formula>
    </cfRule>
  </conditionalFormatting>
  <conditionalFormatting sqref="A52:U52">
    <cfRule type="expression" dxfId="1613" priority="2">
      <formula>A52&lt;&gt;""</formula>
    </cfRule>
  </conditionalFormatting>
  <conditionalFormatting sqref="A55:U55">
    <cfRule type="expression" dxfId="16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832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325</v>
      </c>
      <c r="C20" s="9" t="s">
        <v>238</v>
      </c>
      <c r="D20" s="10" t="s">
        <v>326</v>
      </c>
      <c r="E20" s="9" t="s">
        <v>235</v>
      </c>
      <c r="F20" s="4" t="s">
        <v>239</v>
      </c>
      <c r="G20" s="4" t="s">
        <v>238</v>
      </c>
      <c r="H20" s="4" t="s">
        <v>383</v>
      </c>
      <c r="I20" s="10" t="s">
        <v>325</v>
      </c>
      <c r="J20" s="9" t="s">
        <v>235</v>
      </c>
      <c r="K20" s="4" t="s">
        <v>239</v>
      </c>
      <c r="L20" s="4" t="s">
        <v>238</v>
      </c>
      <c r="M20" s="4" t="s">
        <v>237</v>
      </c>
      <c r="N20" s="4" t="s">
        <v>284</v>
      </c>
      <c r="O20" s="4" t="s">
        <v>237</v>
      </c>
      <c r="P20" s="4" t="s">
        <v>329</v>
      </c>
      <c r="Q20" s="4" t="s">
        <v>354</v>
      </c>
      <c r="R20" s="10" t="s">
        <v>383</v>
      </c>
      <c r="S20" s="9" t="s">
        <v>383</v>
      </c>
      <c r="T20" s="4" t="s">
        <v>325</v>
      </c>
      <c r="U20" s="10" t="s">
        <v>235</v>
      </c>
    </row>
    <row r="21" spans="1:21" x14ac:dyDescent="0.25">
      <c r="A21" s="4"/>
      <c r="B21" s="9" t="s">
        <v>428</v>
      </c>
      <c r="C21" s="9" t="s">
        <v>420</v>
      </c>
      <c r="D21" s="10" t="s">
        <v>589</v>
      </c>
      <c r="E21" s="9" t="s">
        <v>833</v>
      </c>
      <c r="F21" s="4" t="s">
        <v>226</v>
      </c>
      <c r="G21" s="4" t="s">
        <v>302</v>
      </c>
      <c r="H21" s="4" t="s">
        <v>208</v>
      </c>
      <c r="I21" s="10" t="s">
        <v>300</v>
      </c>
      <c r="J21" s="9" t="s">
        <v>833</v>
      </c>
      <c r="K21" s="4" t="s">
        <v>226</v>
      </c>
      <c r="L21" s="4" t="s">
        <v>302</v>
      </c>
      <c r="M21" s="4" t="s">
        <v>245</v>
      </c>
      <c r="N21" s="4" t="s">
        <v>270</v>
      </c>
      <c r="O21" s="4" t="s">
        <v>245</v>
      </c>
      <c r="P21" s="4" t="s">
        <v>244</v>
      </c>
      <c r="Q21" s="4" t="s">
        <v>246</v>
      </c>
      <c r="R21" s="10" t="s">
        <v>301</v>
      </c>
      <c r="S21" s="9" t="s">
        <v>272</v>
      </c>
      <c r="T21" s="4" t="s">
        <v>710</v>
      </c>
      <c r="U21" s="10" t="s">
        <v>508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683</v>
      </c>
      <c r="C23" s="9" t="s">
        <v>516</v>
      </c>
      <c r="D23" s="10" t="s">
        <v>522</v>
      </c>
      <c r="E23" s="9" t="s">
        <v>683</v>
      </c>
      <c r="F23" s="4" t="s">
        <v>519</v>
      </c>
      <c r="G23" s="4" t="s">
        <v>520</v>
      </c>
      <c r="H23" s="4" t="s">
        <v>626</v>
      </c>
      <c r="I23" s="10" t="s">
        <v>520</v>
      </c>
      <c r="J23" s="9" t="s">
        <v>683</v>
      </c>
      <c r="K23" s="4" t="s">
        <v>519</v>
      </c>
      <c r="L23" s="4" t="s">
        <v>520</v>
      </c>
      <c r="M23" s="4" t="s">
        <v>663</v>
      </c>
      <c r="N23" s="4" t="s">
        <v>439</v>
      </c>
      <c r="O23" s="4" t="s">
        <v>663</v>
      </c>
      <c r="P23" s="4" t="s">
        <v>444</v>
      </c>
      <c r="Q23" s="4" t="s">
        <v>256</v>
      </c>
      <c r="R23" s="10" t="s">
        <v>626</v>
      </c>
      <c r="S23" s="9" t="s">
        <v>523</v>
      </c>
      <c r="T23" s="4" t="s">
        <v>520</v>
      </c>
      <c r="U23" s="10" t="s">
        <v>683</v>
      </c>
    </row>
    <row r="24" spans="1:21" x14ac:dyDescent="0.25">
      <c r="A24" s="4"/>
      <c r="B24" s="9" t="s">
        <v>834</v>
      </c>
      <c r="C24" s="9" t="s">
        <v>729</v>
      </c>
      <c r="D24" s="10" t="s">
        <v>835</v>
      </c>
      <c r="E24" s="9" t="s">
        <v>836</v>
      </c>
      <c r="F24" s="4" t="s">
        <v>450</v>
      </c>
      <c r="G24" s="4" t="s">
        <v>837</v>
      </c>
      <c r="H24" s="4" t="s">
        <v>838</v>
      </c>
      <c r="I24" s="10" t="s">
        <v>380</v>
      </c>
      <c r="J24" s="9" t="s">
        <v>836</v>
      </c>
      <c r="K24" s="4" t="s">
        <v>450</v>
      </c>
      <c r="L24" s="4" t="s">
        <v>837</v>
      </c>
      <c r="M24" s="4" t="s">
        <v>223</v>
      </c>
      <c r="N24" s="4" t="s">
        <v>207</v>
      </c>
      <c r="O24" s="4" t="s">
        <v>225</v>
      </c>
      <c r="P24" s="4" t="s">
        <v>208</v>
      </c>
      <c r="Q24" s="4" t="s">
        <v>300</v>
      </c>
      <c r="R24" s="10" t="s">
        <v>839</v>
      </c>
      <c r="S24" s="9" t="s">
        <v>472</v>
      </c>
      <c r="T24" s="4" t="s">
        <v>840</v>
      </c>
      <c r="U24" s="10" t="s">
        <v>830</v>
      </c>
    </row>
    <row r="25" spans="1:21" x14ac:dyDescent="0.25">
      <c r="A25" s="4"/>
      <c r="B25" s="9" t="s">
        <v>841</v>
      </c>
      <c r="C25" s="9" t="s">
        <v>159</v>
      </c>
      <c r="D25" s="10" t="s">
        <v>158</v>
      </c>
      <c r="E25" s="9" t="s">
        <v>161</v>
      </c>
      <c r="F25" s="4" t="s">
        <v>160</v>
      </c>
      <c r="G25" s="4" t="s">
        <v>250</v>
      </c>
      <c r="H25" s="4" t="s">
        <v>250</v>
      </c>
      <c r="I25" s="10" t="s">
        <v>250</v>
      </c>
      <c r="J25" s="9" t="s">
        <v>842</v>
      </c>
      <c r="K25" s="4" t="s">
        <v>843</v>
      </c>
      <c r="L25" s="4" t="s">
        <v>734</v>
      </c>
      <c r="M25" s="4" t="s">
        <v>844</v>
      </c>
      <c r="N25" s="4" t="s">
        <v>842</v>
      </c>
      <c r="O25" s="4" t="s">
        <v>844</v>
      </c>
      <c r="P25" s="4" t="s">
        <v>734</v>
      </c>
      <c r="Q25" s="4" t="s">
        <v>250</v>
      </c>
      <c r="R25" s="10" t="s">
        <v>734</v>
      </c>
      <c r="S25" s="9" t="s">
        <v>175</v>
      </c>
      <c r="T25" s="4" t="s">
        <v>174</v>
      </c>
      <c r="U25" s="10" t="s">
        <v>250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237</v>
      </c>
      <c r="G26" s="4" t="s">
        <v>310</v>
      </c>
      <c r="H26" s="4" t="s">
        <v>237</v>
      </c>
      <c r="I26" s="10" t="s">
        <v>310</v>
      </c>
      <c r="J26" s="9" t="s">
        <v>310</v>
      </c>
      <c r="K26" s="4" t="s">
        <v>237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310</v>
      </c>
      <c r="S26" s="9" t="s">
        <v>308</v>
      </c>
      <c r="T26" s="4" t="s">
        <v>310</v>
      </c>
      <c r="U26" s="10" t="s">
        <v>237</v>
      </c>
    </row>
    <row r="27" spans="1:21" x14ac:dyDescent="0.25">
      <c r="A27" s="4"/>
      <c r="B27" s="9" t="s">
        <v>223</v>
      </c>
      <c r="C27" s="9" t="s">
        <v>244</v>
      </c>
      <c r="D27" s="10" t="s">
        <v>227</v>
      </c>
      <c r="E27" s="9" t="s">
        <v>210</v>
      </c>
      <c r="F27" s="4" t="s">
        <v>321</v>
      </c>
      <c r="G27" s="4" t="s">
        <v>244</v>
      </c>
      <c r="H27" s="4" t="s">
        <v>245</v>
      </c>
      <c r="I27" s="10" t="s">
        <v>321</v>
      </c>
      <c r="J27" s="9" t="s">
        <v>210</v>
      </c>
      <c r="K27" s="4" t="s">
        <v>321</v>
      </c>
      <c r="L27" s="4" t="s">
        <v>244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321</v>
      </c>
      <c r="S27" s="9" t="s">
        <v>315</v>
      </c>
      <c r="T27" s="4" t="s">
        <v>273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310</v>
      </c>
      <c r="E29" s="9" t="s">
        <v>310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310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310</v>
      </c>
      <c r="T29" s="4" t="s">
        <v>237</v>
      </c>
      <c r="U29" s="10" t="s">
        <v>310</v>
      </c>
    </row>
    <row r="30" spans="1:21" x14ac:dyDescent="0.25">
      <c r="A30" s="4"/>
      <c r="B30" s="9" t="s">
        <v>227</v>
      </c>
      <c r="C30" s="9" t="s">
        <v>246</v>
      </c>
      <c r="D30" s="10" t="s">
        <v>300</v>
      </c>
      <c r="E30" s="9" t="s">
        <v>210</v>
      </c>
      <c r="F30" s="4" t="s">
        <v>245</v>
      </c>
      <c r="G30" s="4" t="s">
        <v>316</v>
      </c>
      <c r="H30" s="4" t="s">
        <v>245</v>
      </c>
      <c r="I30" s="10" t="s">
        <v>245</v>
      </c>
      <c r="J30" s="9" t="s">
        <v>210</v>
      </c>
      <c r="K30" s="4" t="s">
        <v>245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246</v>
      </c>
      <c r="T30" s="4" t="s">
        <v>246</v>
      </c>
      <c r="U30" s="10" t="s">
        <v>270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11" priority="13">
      <formula>$B$18&gt;0</formula>
    </cfRule>
  </conditionalFormatting>
  <conditionalFormatting sqref="A22:U22">
    <cfRule type="expression" dxfId="1610" priority="12">
      <formula>A22&lt;&gt;""</formula>
    </cfRule>
  </conditionalFormatting>
  <conditionalFormatting sqref="A25:U25">
    <cfRule type="expression" dxfId="1609" priority="11">
      <formula>A25&lt;&gt;""</formula>
    </cfRule>
  </conditionalFormatting>
  <conditionalFormatting sqref="A28:U28">
    <cfRule type="expression" dxfId="1608" priority="10">
      <formula>A28&lt;&gt;""</formula>
    </cfRule>
  </conditionalFormatting>
  <conditionalFormatting sqref="A31:U31">
    <cfRule type="expression" dxfId="1607" priority="9">
      <formula>A31&lt;&gt;""</formula>
    </cfRule>
  </conditionalFormatting>
  <conditionalFormatting sqref="A34:U34">
    <cfRule type="expression" dxfId="1606" priority="8">
      <formula>A34&lt;&gt;""</formula>
    </cfRule>
  </conditionalFormatting>
  <conditionalFormatting sqref="A37:U37">
    <cfRule type="expression" dxfId="1605" priority="7">
      <formula>A37&lt;&gt;""</formula>
    </cfRule>
  </conditionalFormatting>
  <conditionalFormatting sqref="A40:U40">
    <cfRule type="expression" dxfId="1604" priority="6">
      <formula>A40&lt;&gt;""</formula>
    </cfRule>
  </conditionalFormatting>
  <conditionalFormatting sqref="A43:U43">
    <cfRule type="expression" dxfId="1603" priority="5">
      <formula>A43&lt;&gt;""</formula>
    </cfRule>
  </conditionalFormatting>
  <conditionalFormatting sqref="A46:U46">
    <cfRule type="expression" dxfId="1602" priority="4">
      <formula>A46&lt;&gt;""</formula>
    </cfRule>
  </conditionalFormatting>
  <conditionalFormatting sqref="A49:U49">
    <cfRule type="expression" dxfId="1601" priority="3">
      <formula>A49&lt;&gt;""</formula>
    </cfRule>
  </conditionalFormatting>
  <conditionalFormatting sqref="A52:U52">
    <cfRule type="expression" dxfId="1600" priority="2">
      <formula>A52&lt;&gt;""</formula>
    </cfRule>
  </conditionalFormatting>
  <conditionalFormatting sqref="A55:U55">
    <cfRule type="expression" dxfId="15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845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846</v>
      </c>
      <c r="B20" s="9" t="s">
        <v>544</v>
      </c>
      <c r="C20" s="9" t="s">
        <v>546</v>
      </c>
      <c r="D20" s="10" t="s">
        <v>847</v>
      </c>
      <c r="E20" s="9" t="s">
        <v>439</v>
      </c>
      <c r="F20" s="4" t="s">
        <v>544</v>
      </c>
      <c r="G20" s="4" t="s">
        <v>441</v>
      </c>
      <c r="H20" s="4" t="s">
        <v>256</v>
      </c>
      <c r="I20" s="10" t="s">
        <v>848</v>
      </c>
      <c r="J20" s="9" t="s">
        <v>439</v>
      </c>
      <c r="K20" s="4" t="s">
        <v>544</v>
      </c>
      <c r="L20" s="4" t="s">
        <v>441</v>
      </c>
      <c r="M20" s="4" t="s">
        <v>542</v>
      </c>
      <c r="N20" s="4" t="s">
        <v>252</v>
      </c>
      <c r="O20" s="4" t="s">
        <v>605</v>
      </c>
      <c r="P20" s="4" t="s">
        <v>603</v>
      </c>
      <c r="Q20" s="4" t="s">
        <v>523</v>
      </c>
      <c r="R20" s="10" t="s">
        <v>257</v>
      </c>
      <c r="S20" s="9" t="s">
        <v>254</v>
      </c>
      <c r="T20" s="4" t="s">
        <v>439</v>
      </c>
      <c r="U20" s="10" t="s">
        <v>443</v>
      </c>
    </row>
    <row r="21" spans="1:21" x14ac:dyDescent="0.25">
      <c r="A21" s="4"/>
      <c r="B21" s="9" t="s">
        <v>849</v>
      </c>
      <c r="C21" s="9" t="s">
        <v>276</v>
      </c>
      <c r="D21" s="10" t="s">
        <v>850</v>
      </c>
      <c r="E21" s="9" t="s">
        <v>851</v>
      </c>
      <c r="F21" s="4" t="s">
        <v>425</v>
      </c>
      <c r="G21" s="4" t="s">
        <v>852</v>
      </c>
      <c r="H21" s="4" t="s">
        <v>317</v>
      </c>
      <c r="I21" s="10" t="s">
        <v>274</v>
      </c>
      <c r="J21" s="9" t="s">
        <v>851</v>
      </c>
      <c r="K21" s="4" t="s">
        <v>425</v>
      </c>
      <c r="L21" s="4" t="s">
        <v>852</v>
      </c>
      <c r="M21" s="4" t="s">
        <v>207</v>
      </c>
      <c r="N21" s="4" t="s">
        <v>300</v>
      </c>
      <c r="O21" s="4" t="s">
        <v>243</v>
      </c>
      <c r="P21" s="4" t="s">
        <v>399</v>
      </c>
      <c r="Q21" s="4" t="s">
        <v>300</v>
      </c>
      <c r="R21" s="10" t="s">
        <v>380</v>
      </c>
      <c r="S21" s="9" t="s">
        <v>773</v>
      </c>
      <c r="T21" s="4" t="s">
        <v>853</v>
      </c>
      <c r="U21" s="10" t="s">
        <v>854</v>
      </c>
    </row>
    <row r="22" spans="1:21" x14ac:dyDescent="0.25">
      <c r="A22" s="4"/>
      <c r="B22" s="9" t="s">
        <v>855</v>
      </c>
      <c r="C22" s="9" t="s">
        <v>159</v>
      </c>
      <c r="D22" s="10" t="s">
        <v>158</v>
      </c>
      <c r="E22" s="9" t="s">
        <v>163</v>
      </c>
      <c r="F22" s="4" t="s">
        <v>163</v>
      </c>
      <c r="G22" s="4" t="s">
        <v>250</v>
      </c>
      <c r="H22" s="4" t="s">
        <v>422</v>
      </c>
      <c r="I22" s="10" t="s">
        <v>250</v>
      </c>
      <c r="J22" s="9" t="s">
        <v>459</v>
      </c>
      <c r="K22" s="4" t="s">
        <v>459</v>
      </c>
      <c r="L22" s="4" t="s">
        <v>171</v>
      </c>
      <c r="M22" s="4" t="s">
        <v>250</v>
      </c>
      <c r="N22" s="4" t="s">
        <v>459</v>
      </c>
      <c r="O22" s="4" t="s">
        <v>856</v>
      </c>
      <c r="P22" s="4" t="s">
        <v>696</v>
      </c>
      <c r="Q22" s="4" t="s">
        <v>250</v>
      </c>
      <c r="R22" s="10" t="s">
        <v>171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857</v>
      </c>
      <c r="B23" s="9" t="s">
        <v>328</v>
      </c>
      <c r="C23" s="9" t="s">
        <v>327</v>
      </c>
      <c r="D23" s="10" t="s">
        <v>340</v>
      </c>
      <c r="E23" s="9" t="s">
        <v>414</v>
      </c>
      <c r="F23" s="4" t="s">
        <v>327</v>
      </c>
      <c r="G23" s="4" t="s">
        <v>374</v>
      </c>
      <c r="H23" s="4" t="s">
        <v>355</v>
      </c>
      <c r="I23" s="10" t="s">
        <v>358</v>
      </c>
      <c r="J23" s="9" t="s">
        <v>414</v>
      </c>
      <c r="K23" s="4" t="s">
        <v>327</v>
      </c>
      <c r="L23" s="4" t="s">
        <v>374</v>
      </c>
      <c r="M23" s="4" t="s">
        <v>325</v>
      </c>
      <c r="N23" s="4" t="s">
        <v>329</v>
      </c>
      <c r="O23" s="4" t="s">
        <v>289</v>
      </c>
      <c r="P23" s="4" t="s">
        <v>236</v>
      </c>
      <c r="Q23" s="4" t="s">
        <v>289</v>
      </c>
      <c r="R23" s="10" t="s">
        <v>340</v>
      </c>
      <c r="S23" s="9" t="s">
        <v>402</v>
      </c>
      <c r="T23" s="4" t="s">
        <v>329</v>
      </c>
      <c r="U23" s="10" t="s">
        <v>383</v>
      </c>
    </row>
    <row r="24" spans="1:21" x14ac:dyDescent="0.25">
      <c r="A24" s="4"/>
      <c r="B24" s="9" t="s">
        <v>858</v>
      </c>
      <c r="C24" s="9" t="s">
        <v>412</v>
      </c>
      <c r="D24" s="10" t="s">
        <v>859</v>
      </c>
      <c r="E24" s="9" t="s">
        <v>743</v>
      </c>
      <c r="F24" s="4" t="s">
        <v>397</v>
      </c>
      <c r="G24" s="4" t="s">
        <v>529</v>
      </c>
      <c r="H24" s="4" t="s">
        <v>348</v>
      </c>
      <c r="I24" s="10" t="s">
        <v>224</v>
      </c>
      <c r="J24" s="9" t="s">
        <v>743</v>
      </c>
      <c r="K24" s="4" t="s">
        <v>397</v>
      </c>
      <c r="L24" s="4" t="s">
        <v>529</v>
      </c>
      <c r="M24" s="4" t="s">
        <v>246</v>
      </c>
      <c r="N24" s="4" t="s">
        <v>247</v>
      </c>
      <c r="O24" s="4" t="s">
        <v>300</v>
      </c>
      <c r="P24" s="4" t="s">
        <v>246</v>
      </c>
      <c r="Q24" s="4" t="s">
        <v>246</v>
      </c>
      <c r="R24" s="10" t="s">
        <v>348</v>
      </c>
      <c r="S24" s="9" t="s">
        <v>429</v>
      </c>
      <c r="T24" s="4" t="s">
        <v>860</v>
      </c>
      <c r="U24" s="10" t="s">
        <v>576</v>
      </c>
    </row>
    <row r="25" spans="1:21" x14ac:dyDescent="0.25">
      <c r="A25" s="4"/>
      <c r="B25" s="9" t="s">
        <v>250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176</v>
      </c>
      <c r="T25" s="4" t="s">
        <v>250</v>
      </c>
      <c r="U25" s="10" t="s">
        <v>174</v>
      </c>
    </row>
    <row r="26" spans="1:21" x14ac:dyDescent="0.25">
      <c r="A26" s="4" t="s">
        <v>861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239</v>
      </c>
      <c r="G26" s="4" t="s">
        <v>238</v>
      </c>
      <c r="H26" s="4" t="s">
        <v>234</v>
      </c>
      <c r="I26" s="10" t="s">
        <v>239</v>
      </c>
      <c r="J26" s="9" t="s">
        <v>236</v>
      </c>
      <c r="K26" s="4" t="s">
        <v>239</v>
      </c>
      <c r="L26" s="4" t="s">
        <v>238</v>
      </c>
      <c r="M26" s="4" t="s">
        <v>327</v>
      </c>
      <c r="N26" s="4" t="s">
        <v>339</v>
      </c>
      <c r="O26" s="4" t="s">
        <v>237</v>
      </c>
      <c r="P26" s="4" t="s">
        <v>238</v>
      </c>
      <c r="Q26" s="4" t="s">
        <v>237</v>
      </c>
      <c r="R26" s="10" t="s">
        <v>473</v>
      </c>
      <c r="S26" s="9" t="s">
        <v>235</v>
      </c>
      <c r="T26" s="4" t="s">
        <v>239</v>
      </c>
      <c r="U26" s="10" t="s">
        <v>307</v>
      </c>
    </row>
    <row r="27" spans="1:21" x14ac:dyDescent="0.25">
      <c r="A27" s="4"/>
      <c r="B27" s="9" t="s">
        <v>400</v>
      </c>
      <c r="C27" s="9" t="s">
        <v>336</v>
      </c>
      <c r="D27" s="10" t="s">
        <v>347</v>
      </c>
      <c r="E27" s="9" t="s">
        <v>420</v>
      </c>
      <c r="F27" s="4" t="s">
        <v>408</v>
      </c>
      <c r="G27" s="4" t="s">
        <v>569</v>
      </c>
      <c r="H27" s="4" t="s">
        <v>300</v>
      </c>
      <c r="I27" s="10" t="s">
        <v>270</v>
      </c>
      <c r="J27" s="9" t="s">
        <v>420</v>
      </c>
      <c r="K27" s="4" t="s">
        <v>408</v>
      </c>
      <c r="L27" s="4" t="s">
        <v>569</v>
      </c>
      <c r="M27" s="4" t="s">
        <v>246</v>
      </c>
      <c r="N27" s="4" t="s">
        <v>244</v>
      </c>
      <c r="O27" s="4" t="s">
        <v>245</v>
      </c>
      <c r="P27" s="4" t="s">
        <v>246</v>
      </c>
      <c r="Q27" s="4" t="s">
        <v>245</v>
      </c>
      <c r="R27" s="10" t="s">
        <v>315</v>
      </c>
      <c r="S27" s="9" t="s">
        <v>399</v>
      </c>
      <c r="T27" s="4" t="s">
        <v>539</v>
      </c>
      <c r="U27" s="10" t="s">
        <v>409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862</v>
      </c>
      <c r="B29" s="9" t="s">
        <v>234</v>
      </c>
      <c r="C29" s="9" t="s">
        <v>307</v>
      </c>
      <c r="D29" s="10" t="s">
        <v>234</v>
      </c>
      <c r="E29" s="9" t="s">
        <v>307</v>
      </c>
      <c r="F29" s="4" t="s">
        <v>236</v>
      </c>
      <c r="G29" s="4" t="s">
        <v>234</v>
      </c>
      <c r="H29" s="4" t="s">
        <v>310</v>
      </c>
      <c r="I29" s="10" t="s">
        <v>233</v>
      </c>
      <c r="J29" s="9" t="s">
        <v>307</v>
      </c>
      <c r="K29" s="4" t="s">
        <v>236</v>
      </c>
      <c r="L29" s="4" t="s">
        <v>234</v>
      </c>
      <c r="M29" s="4" t="s">
        <v>237</v>
      </c>
      <c r="N29" s="4" t="s">
        <v>237</v>
      </c>
      <c r="O29" s="4" t="s">
        <v>308</v>
      </c>
      <c r="P29" s="4" t="s">
        <v>237</v>
      </c>
      <c r="Q29" s="4" t="s">
        <v>237</v>
      </c>
      <c r="R29" s="10" t="s">
        <v>234</v>
      </c>
      <c r="S29" s="9" t="s">
        <v>288</v>
      </c>
      <c r="T29" s="4" t="s">
        <v>307</v>
      </c>
      <c r="U29" s="10" t="s">
        <v>309</v>
      </c>
    </row>
    <row r="30" spans="1:21" x14ac:dyDescent="0.25">
      <c r="A30" s="4"/>
      <c r="B30" s="9" t="s">
        <v>699</v>
      </c>
      <c r="C30" s="9" t="s">
        <v>537</v>
      </c>
      <c r="D30" s="10" t="s">
        <v>407</v>
      </c>
      <c r="E30" s="9" t="s">
        <v>839</v>
      </c>
      <c r="F30" s="4" t="s">
        <v>409</v>
      </c>
      <c r="G30" s="4" t="s">
        <v>409</v>
      </c>
      <c r="H30" s="4" t="s">
        <v>316</v>
      </c>
      <c r="I30" s="10" t="s">
        <v>244</v>
      </c>
      <c r="J30" s="9" t="s">
        <v>839</v>
      </c>
      <c r="K30" s="4" t="s">
        <v>409</v>
      </c>
      <c r="L30" s="4" t="s">
        <v>409</v>
      </c>
      <c r="M30" s="4" t="s">
        <v>245</v>
      </c>
      <c r="N30" s="4" t="s">
        <v>245</v>
      </c>
      <c r="O30" s="4" t="s">
        <v>316</v>
      </c>
      <c r="P30" s="4" t="s">
        <v>245</v>
      </c>
      <c r="Q30" s="4" t="s">
        <v>245</v>
      </c>
      <c r="R30" s="10" t="s">
        <v>244</v>
      </c>
      <c r="S30" s="9" t="s">
        <v>226</v>
      </c>
      <c r="T30" s="4" t="s">
        <v>719</v>
      </c>
      <c r="U30" s="10" t="s">
        <v>206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310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310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310</v>
      </c>
    </row>
    <row r="33" spans="1:21" x14ac:dyDescent="0.25">
      <c r="A33" s="4"/>
      <c r="B33" s="9" t="s">
        <v>315</v>
      </c>
      <c r="C33" s="9" t="s">
        <v>321</v>
      </c>
      <c r="D33" s="10" t="s">
        <v>315</v>
      </c>
      <c r="E33" s="9" t="s">
        <v>321</v>
      </c>
      <c r="F33" s="4" t="s">
        <v>315</v>
      </c>
      <c r="G33" s="4" t="s">
        <v>245</v>
      </c>
      <c r="H33" s="4" t="s">
        <v>245</v>
      </c>
      <c r="I33" s="10" t="s">
        <v>245</v>
      </c>
      <c r="J33" s="9" t="s">
        <v>321</v>
      </c>
      <c r="K33" s="4" t="s">
        <v>315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321</v>
      </c>
      <c r="U33" s="10" t="s">
        <v>315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244</v>
      </c>
      <c r="C36" s="9" t="s">
        <v>316</v>
      </c>
      <c r="D36" s="10" t="s">
        <v>247</v>
      </c>
      <c r="E36" s="9" t="s">
        <v>244</v>
      </c>
      <c r="F36" s="4" t="s">
        <v>245</v>
      </c>
      <c r="G36" s="4" t="s">
        <v>321</v>
      </c>
      <c r="H36" s="4" t="s">
        <v>245</v>
      </c>
      <c r="I36" s="10" t="s">
        <v>245</v>
      </c>
      <c r="J36" s="9" t="s">
        <v>244</v>
      </c>
      <c r="K36" s="4" t="s">
        <v>245</v>
      </c>
      <c r="L36" s="4" t="s">
        <v>321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244</v>
      </c>
      <c r="U36" s="10" t="s">
        <v>316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245</v>
      </c>
      <c r="C39" s="9" t="s">
        <v>245</v>
      </c>
      <c r="D39" s="10" t="s">
        <v>245</v>
      </c>
      <c r="E39" s="9" t="s">
        <v>245</v>
      </c>
      <c r="F39" s="4" t="s">
        <v>245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245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245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98" priority="13">
      <formula>$B$18&gt;0</formula>
    </cfRule>
  </conditionalFormatting>
  <conditionalFormatting sqref="A22:U22">
    <cfRule type="expression" dxfId="1597" priority="12">
      <formula>A22&lt;&gt;""</formula>
    </cfRule>
  </conditionalFormatting>
  <conditionalFormatting sqref="A25:U25">
    <cfRule type="expression" dxfId="1596" priority="11">
      <formula>A25&lt;&gt;""</formula>
    </cfRule>
  </conditionalFormatting>
  <conditionalFormatting sqref="A28:U28">
    <cfRule type="expression" dxfId="1595" priority="10">
      <formula>A28&lt;&gt;""</formula>
    </cfRule>
  </conditionalFormatting>
  <conditionalFormatting sqref="A31:U31">
    <cfRule type="expression" dxfId="1594" priority="9">
      <formula>A31&lt;&gt;""</formula>
    </cfRule>
  </conditionalFormatting>
  <conditionalFormatting sqref="A34:U34">
    <cfRule type="expression" dxfId="1593" priority="8">
      <formula>A34&lt;&gt;""</formula>
    </cfRule>
  </conditionalFormatting>
  <conditionalFormatting sqref="A37:U37">
    <cfRule type="expression" dxfId="1592" priority="7">
      <formula>A37&lt;&gt;""</formula>
    </cfRule>
  </conditionalFormatting>
  <conditionalFormatting sqref="A40:U40">
    <cfRule type="expression" dxfId="1591" priority="6">
      <formula>A40&lt;&gt;""</formula>
    </cfRule>
  </conditionalFormatting>
  <conditionalFormatting sqref="A43:U43">
    <cfRule type="expression" dxfId="1590" priority="5">
      <formula>A43&lt;&gt;""</formula>
    </cfRule>
  </conditionalFormatting>
  <conditionalFormatting sqref="A46:U46">
    <cfRule type="expression" dxfId="1589" priority="4">
      <formula>A46&lt;&gt;""</formula>
    </cfRule>
  </conditionalFormatting>
  <conditionalFormatting sqref="A49:U49">
    <cfRule type="expression" dxfId="1588" priority="3">
      <formula>A49&lt;&gt;""</formula>
    </cfRule>
  </conditionalFormatting>
  <conditionalFormatting sqref="A52:U52">
    <cfRule type="expression" dxfId="1587" priority="2">
      <formula>A52&lt;&gt;""</formula>
    </cfRule>
  </conditionalFormatting>
  <conditionalFormatting sqref="A55:U55">
    <cfRule type="expression" dxfId="15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863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846</v>
      </c>
      <c r="B20" s="9" t="s">
        <v>442</v>
      </c>
      <c r="C20" s="9" t="s">
        <v>441</v>
      </c>
      <c r="D20" s="10" t="s">
        <v>440</v>
      </c>
      <c r="E20" s="9" t="s">
        <v>544</v>
      </c>
      <c r="F20" s="4" t="s">
        <v>847</v>
      </c>
      <c r="G20" s="4" t="s">
        <v>480</v>
      </c>
      <c r="H20" s="4" t="s">
        <v>255</v>
      </c>
      <c r="I20" s="10" t="s">
        <v>257</v>
      </c>
      <c r="J20" s="9" t="s">
        <v>544</v>
      </c>
      <c r="K20" s="4" t="s">
        <v>847</v>
      </c>
      <c r="L20" s="4" t="s">
        <v>480</v>
      </c>
      <c r="M20" s="4" t="s">
        <v>545</v>
      </c>
      <c r="N20" s="4" t="s">
        <v>522</v>
      </c>
      <c r="O20" s="4" t="s">
        <v>258</v>
      </c>
      <c r="P20" s="4" t="s">
        <v>600</v>
      </c>
      <c r="Q20" s="4" t="s">
        <v>847</v>
      </c>
      <c r="R20" s="10" t="s">
        <v>475</v>
      </c>
      <c r="S20" s="9" t="s">
        <v>253</v>
      </c>
      <c r="T20" s="4" t="s">
        <v>480</v>
      </c>
      <c r="U20" s="10" t="s">
        <v>443</v>
      </c>
    </row>
    <row r="21" spans="1:21" x14ac:dyDescent="0.25">
      <c r="A21" s="4"/>
      <c r="B21" s="9" t="s">
        <v>864</v>
      </c>
      <c r="C21" s="9" t="s">
        <v>865</v>
      </c>
      <c r="D21" s="10" t="s">
        <v>866</v>
      </c>
      <c r="E21" s="9" t="s">
        <v>867</v>
      </c>
      <c r="F21" s="4" t="s">
        <v>506</v>
      </c>
      <c r="G21" s="4" t="s">
        <v>868</v>
      </c>
      <c r="H21" s="4" t="s">
        <v>268</v>
      </c>
      <c r="I21" s="10" t="s">
        <v>298</v>
      </c>
      <c r="J21" s="9" t="s">
        <v>867</v>
      </c>
      <c r="K21" s="4" t="s">
        <v>506</v>
      </c>
      <c r="L21" s="4" t="s">
        <v>868</v>
      </c>
      <c r="M21" s="4" t="s">
        <v>227</v>
      </c>
      <c r="N21" s="4" t="s">
        <v>301</v>
      </c>
      <c r="O21" s="4" t="s">
        <v>366</v>
      </c>
      <c r="P21" s="4" t="s">
        <v>399</v>
      </c>
      <c r="Q21" s="4" t="s">
        <v>244</v>
      </c>
      <c r="R21" s="10" t="s">
        <v>350</v>
      </c>
      <c r="S21" s="9" t="s">
        <v>757</v>
      </c>
      <c r="T21" s="4" t="s">
        <v>869</v>
      </c>
      <c r="U21" s="10" t="s">
        <v>870</v>
      </c>
    </row>
    <row r="22" spans="1:21" x14ac:dyDescent="0.25">
      <c r="A22" s="4"/>
      <c r="B22" s="9" t="s">
        <v>871</v>
      </c>
      <c r="C22" s="9" t="s">
        <v>159</v>
      </c>
      <c r="D22" s="10" t="s">
        <v>158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872</v>
      </c>
      <c r="K22" s="4" t="s">
        <v>872</v>
      </c>
      <c r="L22" s="4" t="s">
        <v>872</v>
      </c>
      <c r="M22" s="4" t="s">
        <v>250</v>
      </c>
      <c r="N22" s="4" t="s">
        <v>437</v>
      </c>
      <c r="O22" s="4" t="s">
        <v>872</v>
      </c>
      <c r="P22" s="4" t="s">
        <v>437</v>
      </c>
      <c r="Q22" s="4" t="s">
        <v>250</v>
      </c>
      <c r="R22" s="10" t="s">
        <v>872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857</v>
      </c>
      <c r="B23" s="9" t="s">
        <v>328</v>
      </c>
      <c r="C23" s="9" t="s">
        <v>289</v>
      </c>
      <c r="D23" s="10" t="s">
        <v>414</v>
      </c>
      <c r="E23" s="9" t="s">
        <v>384</v>
      </c>
      <c r="F23" s="4" t="s">
        <v>355</v>
      </c>
      <c r="G23" s="4" t="s">
        <v>328</v>
      </c>
      <c r="H23" s="4" t="s">
        <v>285</v>
      </c>
      <c r="I23" s="10" t="s">
        <v>289</v>
      </c>
      <c r="J23" s="9" t="s">
        <v>384</v>
      </c>
      <c r="K23" s="4" t="s">
        <v>355</v>
      </c>
      <c r="L23" s="4" t="s">
        <v>328</v>
      </c>
      <c r="M23" s="4" t="s">
        <v>384</v>
      </c>
      <c r="N23" s="4" t="s">
        <v>288</v>
      </c>
      <c r="O23" s="4" t="s">
        <v>477</v>
      </c>
      <c r="P23" s="4" t="s">
        <v>235</v>
      </c>
      <c r="Q23" s="4" t="s">
        <v>261</v>
      </c>
      <c r="R23" s="10" t="s">
        <v>359</v>
      </c>
      <c r="S23" s="9" t="s">
        <v>384</v>
      </c>
      <c r="T23" s="4" t="s">
        <v>329</v>
      </c>
      <c r="U23" s="10" t="s">
        <v>327</v>
      </c>
    </row>
    <row r="24" spans="1:21" x14ac:dyDescent="0.25">
      <c r="A24" s="4"/>
      <c r="B24" s="9" t="s">
        <v>873</v>
      </c>
      <c r="C24" s="9" t="s">
        <v>711</v>
      </c>
      <c r="D24" s="10" t="s">
        <v>874</v>
      </c>
      <c r="E24" s="9" t="s">
        <v>875</v>
      </c>
      <c r="F24" s="4" t="s">
        <v>591</v>
      </c>
      <c r="G24" s="4" t="s">
        <v>757</v>
      </c>
      <c r="H24" s="4" t="s">
        <v>298</v>
      </c>
      <c r="I24" s="10" t="s">
        <v>271</v>
      </c>
      <c r="J24" s="9" t="s">
        <v>875</v>
      </c>
      <c r="K24" s="4" t="s">
        <v>591</v>
      </c>
      <c r="L24" s="4" t="s">
        <v>757</v>
      </c>
      <c r="M24" s="4" t="s">
        <v>315</v>
      </c>
      <c r="N24" s="4" t="s">
        <v>246</v>
      </c>
      <c r="O24" s="4" t="s">
        <v>399</v>
      </c>
      <c r="P24" s="4" t="s">
        <v>315</v>
      </c>
      <c r="Q24" s="4" t="s">
        <v>247</v>
      </c>
      <c r="R24" s="10" t="s">
        <v>408</v>
      </c>
      <c r="S24" s="9" t="s">
        <v>389</v>
      </c>
      <c r="T24" s="4" t="s">
        <v>876</v>
      </c>
      <c r="U24" s="10" t="s">
        <v>877</v>
      </c>
    </row>
    <row r="25" spans="1:21" x14ac:dyDescent="0.25">
      <c r="A25" s="4"/>
      <c r="B25" s="9" t="s">
        <v>878</v>
      </c>
      <c r="C25" s="9" t="s">
        <v>250</v>
      </c>
      <c r="D25" s="10" t="s">
        <v>250</v>
      </c>
      <c r="E25" s="9" t="s">
        <v>163</v>
      </c>
      <c r="F25" s="4" t="s">
        <v>163</v>
      </c>
      <c r="G25" s="4" t="s">
        <v>163</v>
      </c>
      <c r="H25" s="4" t="s">
        <v>494</v>
      </c>
      <c r="I25" s="10" t="s">
        <v>250</v>
      </c>
      <c r="J25" s="9" t="s">
        <v>170</v>
      </c>
      <c r="K25" s="4" t="s">
        <v>170</v>
      </c>
      <c r="L25" s="4" t="s">
        <v>170</v>
      </c>
      <c r="M25" s="4" t="s">
        <v>250</v>
      </c>
      <c r="N25" s="4" t="s">
        <v>250</v>
      </c>
      <c r="O25" s="4" t="s">
        <v>879</v>
      </c>
      <c r="P25" s="4" t="s">
        <v>170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861</v>
      </c>
      <c r="B26" s="9" t="s">
        <v>239</v>
      </c>
      <c r="C26" s="9" t="s">
        <v>234</v>
      </c>
      <c r="D26" s="10" t="s">
        <v>325</v>
      </c>
      <c r="E26" s="9" t="s">
        <v>236</v>
      </c>
      <c r="F26" s="4" t="s">
        <v>233</v>
      </c>
      <c r="G26" s="4" t="s">
        <v>325</v>
      </c>
      <c r="H26" s="4" t="s">
        <v>239</v>
      </c>
      <c r="I26" s="10" t="s">
        <v>239</v>
      </c>
      <c r="J26" s="9" t="s">
        <v>236</v>
      </c>
      <c r="K26" s="4" t="s">
        <v>233</v>
      </c>
      <c r="L26" s="4" t="s">
        <v>325</v>
      </c>
      <c r="M26" s="4" t="s">
        <v>233</v>
      </c>
      <c r="N26" s="4" t="s">
        <v>237</v>
      </c>
      <c r="O26" s="4" t="s">
        <v>234</v>
      </c>
      <c r="P26" s="4" t="s">
        <v>233</v>
      </c>
      <c r="Q26" s="4" t="s">
        <v>237</v>
      </c>
      <c r="R26" s="10" t="s">
        <v>288</v>
      </c>
      <c r="S26" s="9" t="s">
        <v>383</v>
      </c>
      <c r="T26" s="4" t="s">
        <v>238</v>
      </c>
      <c r="U26" s="10" t="s">
        <v>309</v>
      </c>
    </row>
    <row r="27" spans="1:21" x14ac:dyDescent="0.25">
      <c r="A27" s="4"/>
      <c r="B27" s="9" t="s">
        <v>511</v>
      </c>
      <c r="C27" s="9" t="s">
        <v>752</v>
      </c>
      <c r="D27" s="10" t="s">
        <v>470</v>
      </c>
      <c r="E27" s="9" t="s">
        <v>718</v>
      </c>
      <c r="F27" s="4" t="s">
        <v>208</v>
      </c>
      <c r="G27" s="4" t="s">
        <v>538</v>
      </c>
      <c r="H27" s="4" t="s">
        <v>273</v>
      </c>
      <c r="I27" s="10" t="s">
        <v>270</v>
      </c>
      <c r="J27" s="9" t="s">
        <v>718</v>
      </c>
      <c r="K27" s="4" t="s">
        <v>208</v>
      </c>
      <c r="L27" s="4" t="s">
        <v>538</v>
      </c>
      <c r="M27" s="4" t="s">
        <v>316</v>
      </c>
      <c r="N27" s="4" t="s">
        <v>245</v>
      </c>
      <c r="O27" s="4" t="s">
        <v>246</v>
      </c>
      <c r="P27" s="4" t="s">
        <v>246</v>
      </c>
      <c r="Q27" s="4" t="s">
        <v>245</v>
      </c>
      <c r="R27" s="10" t="s">
        <v>271</v>
      </c>
      <c r="S27" s="9" t="s">
        <v>408</v>
      </c>
      <c r="T27" s="4" t="s">
        <v>880</v>
      </c>
      <c r="U27" s="10" t="s">
        <v>301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862</v>
      </c>
      <c r="B29" s="9" t="s">
        <v>233</v>
      </c>
      <c r="C29" s="9" t="s">
        <v>233</v>
      </c>
      <c r="D29" s="10" t="s">
        <v>236</v>
      </c>
      <c r="E29" s="9" t="s">
        <v>233</v>
      </c>
      <c r="F29" s="4" t="s">
        <v>288</v>
      </c>
      <c r="G29" s="4" t="s">
        <v>236</v>
      </c>
      <c r="H29" s="4" t="s">
        <v>237</v>
      </c>
      <c r="I29" s="10" t="s">
        <v>236</v>
      </c>
      <c r="J29" s="9" t="s">
        <v>233</v>
      </c>
      <c r="K29" s="4" t="s">
        <v>288</v>
      </c>
      <c r="L29" s="4" t="s">
        <v>236</v>
      </c>
      <c r="M29" s="4" t="s">
        <v>233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307</v>
      </c>
      <c r="S29" s="9" t="s">
        <v>327</v>
      </c>
      <c r="T29" s="4" t="s">
        <v>236</v>
      </c>
      <c r="U29" s="10" t="s">
        <v>309</v>
      </c>
    </row>
    <row r="30" spans="1:21" x14ac:dyDescent="0.25">
      <c r="A30" s="4"/>
      <c r="B30" s="9" t="s">
        <v>229</v>
      </c>
      <c r="C30" s="9" t="s">
        <v>839</v>
      </c>
      <c r="D30" s="10" t="s">
        <v>248</v>
      </c>
      <c r="E30" s="9" t="s">
        <v>317</v>
      </c>
      <c r="F30" s="4" t="s">
        <v>302</v>
      </c>
      <c r="G30" s="4" t="s">
        <v>452</v>
      </c>
      <c r="H30" s="4" t="s">
        <v>321</v>
      </c>
      <c r="I30" s="10" t="s">
        <v>244</v>
      </c>
      <c r="J30" s="9" t="s">
        <v>317</v>
      </c>
      <c r="K30" s="4" t="s">
        <v>302</v>
      </c>
      <c r="L30" s="4" t="s">
        <v>452</v>
      </c>
      <c r="M30" s="4" t="s">
        <v>316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244</v>
      </c>
      <c r="S30" s="9" t="s">
        <v>594</v>
      </c>
      <c r="T30" s="4" t="s">
        <v>470</v>
      </c>
      <c r="U30" s="10" t="s">
        <v>209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176</v>
      </c>
      <c r="T31" s="4" t="s">
        <v>250</v>
      </c>
      <c r="U31" s="10" t="s">
        <v>174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246</v>
      </c>
      <c r="C33" s="9" t="s">
        <v>316</v>
      </c>
      <c r="D33" s="10" t="s">
        <v>316</v>
      </c>
      <c r="E33" s="9" t="s">
        <v>246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246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316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237</v>
      </c>
      <c r="C35" s="9" t="s">
        <v>310</v>
      </c>
      <c r="D35" s="10" t="s">
        <v>237</v>
      </c>
      <c r="E35" s="9" t="s">
        <v>310</v>
      </c>
      <c r="F35" s="4" t="s">
        <v>310</v>
      </c>
      <c r="G35" s="4" t="s">
        <v>237</v>
      </c>
      <c r="H35" s="4" t="s">
        <v>237</v>
      </c>
      <c r="I35" s="10" t="s">
        <v>237</v>
      </c>
      <c r="J35" s="9" t="s">
        <v>310</v>
      </c>
      <c r="K35" s="4" t="s">
        <v>310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308</v>
      </c>
      <c r="T35" s="4" t="s">
        <v>237</v>
      </c>
      <c r="U35" s="10" t="s">
        <v>310</v>
      </c>
    </row>
    <row r="36" spans="1:21" x14ac:dyDescent="0.25">
      <c r="A36" s="4"/>
      <c r="B36" s="9" t="s">
        <v>273</v>
      </c>
      <c r="C36" s="9" t="s">
        <v>210</v>
      </c>
      <c r="D36" s="10" t="s">
        <v>315</v>
      </c>
      <c r="E36" s="9" t="s">
        <v>227</v>
      </c>
      <c r="F36" s="4" t="s">
        <v>316</v>
      </c>
      <c r="G36" s="4" t="s">
        <v>321</v>
      </c>
      <c r="H36" s="4" t="s">
        <v>245</v>
      </c>
      <c r="I36" s="10" t="s">
        <v>245</v>
      </c>
      <c r="J36" s="9" t="s">
        <v>227</v>
      </c>
      <c r="K36" s="4" t="s">
        <v>316</v>
      </c>
      <c r="L36" s="4" t="s">
        <v>321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315</v>
      </c>
      <c r="T36" s="4" t="s">
        <v>244</v>
      </c>
      <c r="U36" s="10" t="s">
        <v>315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245</v>
      </c>
      <c r="C39" s="9" t="s">
        <v>245</v>
      </c>
      <c r="D39" s="10" t="s">
        <v>245</v>
      </c>
      <c r="E39" s="9" t="s">
        <v>245</v>
      </c>
      <c r="F39" s="4" t="s">
        <v>245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245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245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85" priority="13">
      <formula>$B$18&gt;0</formula>
    </cfRule>
  </conditionalFormatting>
  <conditionalFormatting sqref="A22:U22">
    <cfRule type="expression" dxfId="1584" priority="12">
      <formula>A22&lt;&gt;""</formula>
    </cfRule>
  </conditionalFormatting>
  <conditionalFormatting sqref="A25:U25">
    <cfRule type="expression" dxfId="1583" priority="11">
      <formula>A25&lt;&gt;""</formula>
    </cfRule>
  </conditionalFormatting>
  <conditionalFormatting sqref="A28:U28">
    <cfRule type="expression" dxfId="1582" priority="10">
      <formula>A28&lt;&gt;""</formula>
    </cfRule>
  </conditionalFormatting>
  <conditionalFormatting sqref="A31:U31">
    <cfRule type="expression" dxfId="1581" priority="9">
      <formula>A31&lt;&gt;""</formula>
    </cfRule>
  </conditionalFormatting>
  <conditionalFormatting sqref="A34:U34">
    <cfRule type="expression" dxfId="1580" priority="8">
      <formula>A34&lt;&gt;""</formula>
    </cfRule>
  </conditionalFormatting>
  <conditionalFormatting sqref="A37:U37">
    <cfRule type="expression" dxfId="1579" priority="7">
      <formula>A37&lt;&gt;""</formula>
    </cfRule>
  </conditionalFormatting>
  <conditionalFormatting sqref="A40:U40">
    <cfRule type="expression" dxfId="1578" priority="6">
      <formula>A40&lt;&gt;""</formula>
    </cfRule>
  </conditionalFormatting>
  <conditionalFormatting sqref="A43:U43">
    <cfRule type="expression" dxfId="1577" priority="5">
      <formula>A43&lt;&gt;""</formula>
    </cfRule>
  </conditionalFormatting>
  <conditionalFormatting sqref="A46:U46">
    <cfRule type="expression" dxfId="1576" priority="4">
      <formula>A46&lt;&gt;""</formula>
    </cfRule>
  </conditionalFormatting>
  <conditionalFormatting sqref="A49:U49">
    <cfRule type="expression" dxfId="1575" priority="3">
      <formula>A49&lt;&gt;""</formula>
    </cfRule>
  </conditionalFormatting>
  <conditionalFormatting sqref="A52:U52">
    <cfRule type="expression" dxfId="1574" priority="2">
      <formula>A52&lt;&gt;""</formula>
    </cfRule>
  </conditionalFormatting>
  <conditionalFormatting sqref="A55:U55">
    <cfRule type="expression" dxfId="15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881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846</v>
      </c>
      <c r="B20" s="9" t="s">
        <v>848</v>
      </c>
      <c r="C20" s="9" t="s">
        <v>545</v>
      </c>
      <c r="D20" s="10" t="s">
        <v>255</v>
      </c>
      <c r="E20" s="9" t="s">
        <v>442</v>
      </c>
      <c r="F20" s="4" t="s">
        <v>442</v>
      </c>
      <c r="G20" s="4" t="s">
        <v>847</v>
      </c>
      <c r="H20" s="4" t="s">
        <v>440</v>
      </c>
      <c r="I20" s="10" t="s">
        <v>548</v>
      </c>
      <c r="J20" s="9" t="s">
        <v>442</v>
      </c>
      <c r="K20" s="4" t="s">
        <v>442</v>
      </c>
      <c r="L20" s="4" t="s">
        <v>847</v>
      </c>
      <c r="M20" s="4" t="s">
        <v>543</v>
      </c>
      <c r="N20" s="4" t="s">
        <v>284</v>
      </c>
      <c r="O20" s="4" t="s">
        <v>255</v>
      </c>
      <c r="P20" s="4" t="s">
        <v>522</v>
      </c>
      <c r="Q20" s="4" t="s">
        <v>257</v>
      </c>
      <c r="R20" s="10" t="s">
        <v>287</v>
      </c>
      <c r="S20" s="9" t="s">
        <v>497</v>
      </c>
      <c r="T20" s="4" t="s">
        <v>847</v>
      </c>
      <c r="U20" s="10" t="s">
        <v>443</v>
      </c>
    </row>
    <row r="21" spans="1:21" x14ac:dyDescent="0.25">
      <c r="A21" s="4"/>
      <c r="B21" s="9" t="s">
        <v>882</v>
      </c>
      <c r="C21" s="9" t="s">
        <v>883</v>
      </c>
      <c r="D21" s="10" t="s">
        <v>884</v>
      </c>
      <c r="E21" s="9" t="s">
        <v>885</v>
      </c>
      <c r="F21" s="4" t="s">
        <v>432</v>
      </c>
      <c r="G21" s="4" t="s">
        <v>645</v>
      </c>
      <c r="H21" s="4" t="s">
        <v>467</v>
      </c>
      <c r="I21" s="10" t="s">
        <v>569</v>
      </c>
      <c r="J21" s="9" t="s">
        <v>885</v>
      </c>
      <c r="K21" s="4" t="s">
        <v>432</v>
      </c>
      <c r="L21" s="4" t="s">
        <v>645</v>
      </c>
      <c r="M21" s="4" t="s">
        <v>207</v>
      </c>
      <c r="N21" s="4" t="s">
        <v>270</v>
      </c>
      <c r="O21" s="4" t="s">
        <v>409</v>
      </c>
      <c r="P21" s="4" t="s">
        <v>427</v>
      </c>
      <c r="Q21" s="4" t="s">
        <v>270</v>
      </c>
      <c r="R21" s="10" t="s">
        <v>397</v>
      </c>
      <c r="S21" s="9" t="s">
        <v>556</v>
      </c>
      <c r="T21" s="4" t="s">
        <v>886</v>
      </c>
      <c r="U21" s="10" t="s">
        <v>887</v>
      </c>
    </row>
    <row r="22" spans="1:21" x14ac:dyDescent="0.25">
      <c r="A22" s="4"/>
      <c r="B22" s="9" t="s">
        <v>888</v>
      </c>
      <c r="C22" s="9" t="s">
        <v>159</v>
      </c>
      <c r="D22" s="10" t="s">
        <v>158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171</v>
      </c>
      <c r="K22" s="4" t="s">
        <v>171</v>
      </c>
      <c r="L22" s="4" t="s">
        <v>171</v>
      </c>
      <c r="M22" s="4" t="s">
        <v>250</v>
      </c>
      <c r="N22" s="4" t="s">
        <v>171</v>
      </c>
      <c r="O22" s="4" t="s">
        <v>171</v>
      </c>
      <c r="P22" s="4" t="s">
        <v>677</v>
      </c>
      <c r="Q22" s="4" t="s">
        <v>250</v>
      </c>
      <c r="R22" s="10" t="s">
        <v>171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857</v>
      </c>
      <c r="B23" s="9" t="s">
        <v>329</v>
      </c>
      <c r="C23" s="9" t="s">
        <v>289</v>
      </c>
      <c r="D23" s="10" t="s">
        <v>340</v>
      </c>
      <c r="E23" s="9" t="s">
        <v>358</v>
      </c>
      <c r="F23" s="4" t="s">
        <v>289</v>
      </c>
      <c r="G23" s="4" t="s">
        <v>329</v>
      </c>
      <c r="H23" s="4" t="s">
        <v>340</v>
      </c>
      <c r="I23" s="10" t="s">
        <v>329</v>
      </c>
      <c r="J23" s="9" t="s">
        <v>358</v>
      </c>
      <c r="K23" s="4" t="s">
        <v>289</v>
      </c>
      <c r="L23" s="4" t="s">
        <v>329</v>
      </c>
      <c r="M23" s="4" t="s">
        <v>237</v>
      </c>
      <c r="N23" s="4" t="s">
        <v>342</v>
      </c>
      <c r="O23" s="4" t="s">
        <v>326</v>
      </c>
      <c r="P23" s="4" t="s">
        <v>473</v>
      </c>
      <c r="Q23" s="4" t="s">
        <v>329</v>
      </c>
      <c r="R23" s="10" t="s">
        <v>497</v>
      </c>
      <c r="S23" s="9" t="s">
        <v>354</v>
      </c>
      <c r="T23" s="4" t="s">
        <v>414</v>
      </c>
      <c r="U23" s="10" t="s">
        <v>374</v>
      </c>
    </row>
    <row r="24" spans="1:21" x14ac:dyDescent="0.25">
      <c r="A24" s="4"/>
      <c r="B24" s="9" t="s">
        <v>889</v>
      </c>
      <c r="C24" s="9" t="s">
        <v>644</v>
      </c>
      <c r="D24" s="10" t="s">
        <v>890</v>
      </c>
      <c r="E24" s="9" t="s">
        <v>385</v>
      </c>
      <c r="F24" s="4" t="s">
        <v>350</v>
      </c>
      <c r="G24" s="4" t="s">
        <v>877</v>
      </c>
      <c r="H24" s="4" t="s">
        <v>243</v>
      </c>
      <c r="I24" s="10" t="s">
        <v>209</v>
      </c>
      <c r="J24" s="9" t="s">
        <v>385</v>
      </c>
      <c r="K24" s="4" t="s">
        <v>350</v>
      </c>
      <c r="L24" s="4" t="s">
        <v>877</v>
      </c>
      <c r="M24" s="4" t="s">
        <v>245</v>
      </c>
      <c r="N24" s="4" t="s">
        <v>244</v>
      </c>
      <c r="O24" s="4" t="s">
        <v>244</v>
      </c>
      <c r="P24" s="4" t="s">
        <v>316</v>
      </c>
      <c r="Q24" s="4" t="s">
        <v>246</v>
      </c>
      <c r="R24" s="10" t="s">
        <v>398</v>
      </c>
      <c r="S24" s="9" t="s">
        <v>274</v>
      </c>
      <c r="T24" s="4" t="s">
        <v>891</v>
      </c>
      <c r="U24" s="10" t="s">
        <v>312</v>
      </c>
    </row>
    <row r="25" spans="1:21" x14ac:dyDescent="0.25">
      <c r="A25" s="4"/>
      <c r="B25" s="9" t="s">
        <v>173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173</v>
      </c>
      <c r="K25" s="4" t="s">
        <v>173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460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861</v>
      </c>
      <c r="B26" s="9" t="s">
        <v>238</v>
      </c>
      <c r="C26" s="9" t="s">
        <v>239</v>
      </c>
      <c r="D26" s="10" t="s">
        <v>325</v>
      </c>
      <c r="E26" s="9" t="s">
        <v>238</v>
      </c>
      <c r="F26" s="4" t="s">
        <v>236</v>
      </c>
      <c r="G26" s="4" t="s">
        <v>325</v>
      </c>
      <c r="H26" s="4" t="s">
        <v>235</v>
      </c>
      <c r="I26" s="10" t="s">
        <v>238</v>
      </c>
      <c r="J26" s="9" t="s">
        <v>238</v>
      </c>
      <c r="K26" s="4" t="s">
        <v>236</v>
      </c>
      <c r="L26" s="4" t="s">
        <v>325</v>
      </c>
      <c r="M26" s="4" t="s">
        <v>383</v>
      </c>
      <c r="N26" s="4" t="s">
        <v>233</v>
      </c>
      <c r="O26" s="4" t="s">
        <v>340</v>
      </c>
      <c r="P26" s="4" t="s">
        <v>238</v>
      </c>
      <c r="Q26" s="4" t="s">
        <v>237</v>
      </c>
      <c r="R26" s="10" t="s">
        <v>234</v>
      </c>
      <c r="S26" s="9" t="s">
        <v>328</v>
      </c>
      <c r="T26" s="4" t="s">
        <v>325</v>
      </c>
      <c r="U26" s="10" t="s">
        <v>307</v>
      </c>
    </row>
    <row r="27" spans="1:21" x14ac:dyDescent="0.25">
      <c r="A27" s="4"/>
      <c r="B27" s="9" t="s">
        <v>534</v>
      </c>
      <c r="C27" s="9" t="s">
        <v>401</v>
      </c>
      <c r="D27" s="10" t="s">
        <v>513</v>
      </c>
      <c r="E27" s="9" t="s">
        <v>539</v>
      </c>
      <c r="F27" s="4" t="s">
        <v>348</v>
      </c>
      <c r="G27" s="4" t="s">
        <v>538</v>
      </c>
      <c r="H27" s="4" t="s">
        <v>223</v>
      </c>
      <c r="I27" s="10" t="s">
        <v>300</v>
      </c>
      <c r="J27" s="9" t="s">
        <v>539</v>
      </c>
      <c r="K27" s="4" t="s">
        <v>348</v>
      </c>
      <c r="L27" s="4" t="s">
        <v>538</v>
      </c>
      <c r="M27" s="4" t="s">
        <v>246</v>
      </c>
      <c r="N27" s="4" t="s">
        <v>316</v>
      </c>
      <c r="O27" s="4" t="s">
        <v>207</v>
      </c>
      <c r="P27" s="4" t="s">
        <v>246</v>
      </c>
      <c r="Q27" s="4" t="s">
        <v>245</v>
      </c>
      <c r="R27" s="10" t="s">
        <v>244</v>
      </c>
      <c r="S27" s="9" t="s">
        <v>379</v>
      </c>
      <c r="T27" s="4" t="s">
        <v>433</v>
      </c>
      <c r="U27" s="10" t="s">
        <v>348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176</v>
      </c>
      <c r="T28" s="4" t="s">
        <v>250</v>
      </c>
      <c r="U28" s="10" t="s">
        <v>174</v>
      </c>
    </row>
    <row r="29" spans="1:21" x14ac:dyDescent="0.25">
      <c r="A29" s="4" t="s">
        <v>862</v>
      </c>
      <c r="B29" s="9" t="s">
        <v>234</v>
      </c>
      <c r="C29" s="9" t="s">
        <v>307</v>
      </c>
      <c r="D29" s="10" t="s">
        <v>234</v>
      </c>
      <c r="E29" s="9" t="s">
        <v>307</v>
      </c>
      <c r="F29" s="4" t="s">
        <v>238</v>
      </c>
      <c r="G29" s="4" t="s">
        <v>234</v>
      </c>
      <c r="H29" s="4" t="s">
        <v>307</v>
      </c>
      <c r="I29" s="10" t="s">
        <v>238</v>
      </c>
      <c r="J29" s="9" t="s">
        <v>307</v>
      </c>
      <c r="K29" s="4" t="s">
        <v>238</v>
      </c>
      <c r="L29" s="4" t="s">
        <v>234</v>
      </c>
      <c r="M29" s="4" t="s">
        <v>235</v>
      </c>
      <c r="N29" s="4" t="s">
        <v>354</v>
      </c>
      <c r="O29" s="4" t="s">
        <v>310</v>
      </c>
      <c r="P29" s="4" t="s">
        <v>237</v>
      </c>
      <c r="Q29" s="4" t="s">
        <v>326</v>
      </c>
      <c r="R29" s="10" t="s">
        <v>307</v>
      </c>
      <c r="S29" s="9" t="s">
        <v>288</v>
      </c>
      <c r="T29" s="4" t="s">
        <v>234</v>
      </c>
      <c r="U29" s="10" t="s">
        <v>308</v>
      </c>
    </row>
    <row r="30" spans="1:21" x14ac:dyDescent="0.25">
      <c r="A30" s="4"/>
      <c r="B30" s="9" t="s">
        <v>705</v>
      </c>
      <c r="C30" s="9" t="s">
        <v>654</v>
      </c>
      <c r="D30" s="10" t="s">
        <v>407</v>
      </c>
      <c r="E30" s="9" t="s">
        <v>752</v>
      </c>
      <c r="F30" s="4" t="s">
        <v>272</v>
      </c>
      <c r="G30" s="4" t="s">
        <v>409</v>
      </c>
      <c r="H30" s="4" t="s">
        <v>270</v>
      </c>
      <c r="I30" s="10" t="s">
        <v>300</v>
      </c>
      <c r="J30" s="9" t="s">
        <v>752</v>
      </c>
      <c r="K30" s="4" t="s">
        <v>272</v>
      </c>
      <c r="L30" s="4" t="s">
        <v>409</v>
      </c>
      <c r="M30" s="4" t="s">
        <v>246</v>
      </c>
      <c r="N30" s="4" t="s">
        <v>247</v>
      </c>
      <c r="O30" s="4" t="s">
        <v>316</v>
      </c>
      <c r="P30" s="4" t="s">
        <v>245</v>
      </c>
      <c r="Q30" s="4" t="s">
        <v>316</v>
      </c>
      <c r="R30" s="10" t="s">
        <v>244</v>
      </c>
      <c r="S30" s="9" t="s">
        <v>348</v>
      </c>
      <c r="T30" s="4" t="s">
        <v>451</v>
      </c>
      <c r="U30" s="10" t="s">
        <v>271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246</v>
      </c>
      <c r="C33" s="9" t="s">
        <v>316</v>
      </c>
      <c r="D33" s="10" t="s">
        <v>316</v>
      </c>
      <c r="E33" s="9" t="s">
        <v>246</v>
      </c>
      <c r="F33" s="4" t="s">
        <v>316</v>
      </c>
      <c r="G33" s="4" t="s">
        <v>245</v>
      </c>
      <c r="H33" s="4" t="s">
        <v>245</v>
      </c>
      <c r="I33" s="10" t="s">
        <v>245</v>
      </c>
      <c r="J33" s="9" t="s">
        <v>246</v>
      </c>
      <c r="K33" s="4" t="s">
        <v>316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316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310</v>
      </c>
      <c r="D35" s="10" t="s">
        <v>237</v>
      </c>
      <c r="E35" s="9" t="s">
        <v>310</v>
      </c>
      <c r="F35" s="4" t="s">
        <v>310</v>
      </c>
      <c r="G35" s="4" t="s">
        <v>310</v>
      </c>
      <c r="H35" s="4" t="s">
        <v>310</v>
      </c>
      <c r="I35" s="10" t="s">
        <v>237</v>
      </c>
      <c r="J35" s="9" t="s">
        <v>310</v>
      </c>
      <c r="K35" s="4" t="s">
        <v>310</v>
      </c>
      <c r="L35" s="4" t="s">
        <v>310</v>
      </c>
      <c r="M35" s="4" t="s">
        <v>237</v>
      </c>
      <c r="N35" s="4" t="s">
        <v>237</v>
      </c>
      <c r="O35" s="4" t="s">
        <v>473</v>
      </c>
      <c r="P35" s="4" t="s">
        <v>237</v>
      </c>
      <c r="Q35" s="4" t="s">
        <v>237</v>
      </c>
      <c r="R35" s="10" t="s">
        <v>237</v>
      </c>
      <c r="S35" s="9" t="s">
        <v>309</v>
      </c>
      <c r="T35" s="4" t="s">
        <v>310</v>
      </c>
      <c r="U35" s="10" t="s">
        <v>237</v>
      </c>
    </row>
    <row r="36" spans="1:21" x14ac:dyDescent="0.25">
      <c r="A36" s="4"/>
      <c r="B36" s="9" t="s">
        <v>366</v>
      </c>
      <c r="C36" s="9" t="s">
        <v>224</v>
      </c>
      <c r="D36" s="10" t="s">
        <v>315</v>
      </c>
      <c r="E36" s="9" t="s">
        <v>210</v>
      </c>
      <c r="F36" s="4" t="s">
        <v>315</v>
      </c>
      <c r="G36" s="4" t="s">
        <v>244</v>
      </c>
      <c r="H36" s="4" t="s">
        <v>246</v>
      </c>
      <c r="I36" s="10" t="s">
        <v>245</v>
      </c>
      <c r="J36" s="9" t="s">
        <v>210</v>
      </c>
      <c r="K36" s="4" t="s">
        <v>315</v>
      </c>
      <c r="L36" s="4" t="s">
        <v>244</v>
      </c>
      <c r="M36" s="4" t="s">
        <v>245</v>
      </c>
      <c r="N36" s="4" t="s">
        <v>245</v>
      </c>
      <c r="O36" s="4" t="s">
        <v>246</v>
      </c>
      <c r="P36" s="4" t="s">
        <v>245</v>
      </c>
      <c r="Q36" s="4" t="s">
        <v>245</v>
      </c>
      <c r="R36" s="10" t="s">
        <v>245</v>
      </c>
      <c r="S36" s="9" t="s">
        <v>244</v>
      </c>
      <c r="T36" s="4" t="s">
        <v>271</v>
      </c>
      <c r="U36" s="10" t="s">
        <v>246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315</v>
      </c>
      <c r="C39" s="9" t="s">
        <v>246</v>
      </c>
      <c r="D39" s="10" t="s">
        <v>316</v>
      </c>
      <c r="E39" s="9" t="s">
        <v>315</v>
      </c>
      <c r="F39" s="4" t="s">
        <v>245</v>
      </c>
      <c r="G39" s="4" t="s">
        <v>245</v>
      </c>
      <c r="H39" s="4" t="s">
        <v>245</v>
      </c>
      <c r="I39" s="10" t="s">
        <v>245</v>
      </c>
      <c r="J39" s="9" t="s">
        <v>315</v>
      </c>
      <c r="K39" s="4" t="s">
        <v>245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246</v>
      </c>
      <c r="U39" s="10" t="s">
        <v>316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72" priority="13">
      <formula>$B$18&gt;0</formula>
    </cfRule>
  </conditionalFormatting>
  <conditionalFormatting sqref="A22:U22">
    <cfRule type="expression" dxfId="1571" priority="12">
      <formula>A22&lt;&gt;""</formula>
    </cfRule>
  </conditionalFormatting>
  <conditionalFormatting sqref="A25:U25">
    <cfRule type="expression" dxfId="1570" priority="11">
      <formula>A25&lt;&gt;""</formula>
    </cfRule>
  </conditionalFormatting>
  <conditionalFormatting sqref="A28:U28">
    <cfRule type="expression" dxfId="1569" priority="10">
      <formula>A28&lt;&gt;""</formula>
    </cfRule>
  </conditionalFormatting>
  <conditionalFormatting sqref="A31:U31">
    <cfRule type="expression" dxfId="1568" priority="9">
      <formula>A31&lt;&gt;""</formula>
    </cfRule>
  </conditionalFormatting>
  <conditionalFormatting sqref="A34:U34">
    <cfRule type="expression" dxfId="1567" priority="8">
      <formula>A34&lt;&gt;""</formula>
    </cfRule>
  </conditionalFormatting>
  <conditionalFormatting sqref="A37:U37">
    <cfRule type="expression" dxfId="1566" priority="7">
      <formula>A37&lt;&gt;""</formula>
    </cfRule>
  </conditionalFormatting>
  <conditionalFormatting sqref="A40:U40">
    <cfRule type="expression" dxfId="1565" priority="6">
      <formula>A40&lt;&gt;""</formula>
    </cfRule>
  </conditionalFormatting>
  <conditionalFormatting sqref="A43:U43">
    <cfRule type="expression" dxfId="1564" priority="5">
      <formula>A43&lt;&gt;""</formula>
    </cfRule>
  </conditionalFormatting>
  <conditionalFormatting sqref="A46:U46">
    <cfRule type="expression" dxfId="1563" priority="4">
      <formula>A46&lt;&gt;""</formula>
    </cfRule>
  </conditionalFormatting>
  <conditionalFormatting sqref="A49:U49">
    <cfRule type="expression" dxfId="1562" priority="3">
      <formula>A49&lt;&gt;""</formula>
    </cfRule>
  </conditionalFormatting>
  <conditionalFormatting sqref="A52:U52">
    <cfRule type="expression" dxfId="1561" priority="2">
      <formula>A52&lt;&gt;""</formula>
    </cfRule>
  </conditionalFormatting>
  <conditionalFormatting sqref="A55:U55">
    <cfRule type="expression" dxfId="15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323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324</v>
      </c>
      <c r="B20" s="9" t="s">
        <v>235</v>
      </c>
      <c r="C20" s="9" t="s">
        <v>325</v>
      </c>
      <c r="D20" s="10" t="s">
        <v>326</v>
      </c>
      <c r="E20" s="9" t="s">
        <v>326</v>
      </c>
      <c r="F20" s="4" t="s">
        <v>327</v>
      </c>
      <c r="G20" s="4" t="s">
        <v>236</v>
      </c>
      <c r="H20" s="4" t="s">
        <v>233</v>
      </c>
      <c r="I20" s="10" t="s">
        <v>236</v>
      </c>
      <c r="J20" s="9" t="s">
        <v>326</v>
      </c>
      <c r="K20" s="4" t="s">
        <v>327</v>
      </c>
      <c r="L20" s="4" t="s">
        <v>236</v>
      </c>
      <c r="M20" s="4" t="s">
        <v>328</v>
      </c>
      <c r="N20" s="4" t="s">
        <v>237</v>
      </c>
      <c r="O20" s="4" t="s">
        <v>239</v>
      </c>
      <c r="P20" s="4" t="s">
        <v>237</v>
      </c>
      <c r="Q20" s="4" t="s">
        <v>329</v>
      </c>
      <c r="R20" s="10" t="s">
        <v>234</v>
      </c>
      <c r="S20" s="9" t="s">
        <v>233</v>
      </c>
      <c r="T20" s="4" t="s">
        <v>325</v>
      </c>
      <c r="U20" s="10" t="s">
        <v>289</v>
      </c>
    </row>
    <row r="21" spans="1:21" x14ac:dyDescent="0.25">
      <c r="A21" s="4"/>
      <c r="B21" s="9" t="s">
        <v>330</v>
      </c>
      <c r="C21" s="9" t="s">
        <v>331</v>
      </c>
      <c r="D21" s="10" t="s">
        <v>332</v>
      </c>
      <c r="E21" s="9" t="s">
        <v>333</v>
      </c>
      <c r="F21" s="4" t="s">
        <v>334</v>
      </c>
      <c r="G21" s="4" t="s">
        <v>269</v>
      </c>
      <c r="H21" s="4" t="s">
        <v>210</v>
      </c>
      <c r="I21" s="10" t="s">
        <v>244</v>
      </c>
      <c r="J21" s="9" t="s">
        <v>333</v>
      </c>
      <c r="K21" s="4" t="s">
        <v>334</v>
      </c>
      <c r="L21" s="4" t="s">
        <v>269</v>
      </c>
      <c r="M21" s="4" t="s">
        <v>315</v>
      </c>
      <c r="N21" s="4" t="s">
        <v>245</v>
      </c>
      <c r="O21" s="4" t="s">
        <v>315</v>
      </c>
      <c r="P21" s="4" t="s">
        <v>245</v>
      </c>
      <c r="Q21" s="4" t="s">
        <v>246</v>
      </c>
      <c r="R21" s="10" t="s">
        <v>244</v>
      </c>
      <c r="S21" s="9" t="s">
        <v>271</v>
      </c>
      <c r="T21" s="4" t="s">
        <v>335</v>
      </c>
      <c r="U21" s="10" t="s">
        <v>336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337</v>
      </c>
      <c r="B23" s="9" t="s">
        <v>338</v>
      </c>
      <c r="C23" s="9" t="s">
        <v>339</v>
      </c>
      <c r="D23" s="10" t="s">
        <v>338</v>
      </c>
      <c r="E23" s="9" t="s">
        <v>291</v>
      </c>
      <c r="F23" s="4" t="s">
        <v>291</v>
      </c>
      <c r="G23" s="4" t="s">
        <v>340</v>
      </c>
      <c r="H23" s="4" t="s">
        <v>285</v>
      </c>
      <c r="I23" s="10" t="s">
        <v>291</v>
      </c>
      <c r="J23" s="9" t="s">
        <v>291</v>
      </c>
      <c r="K23" s="4" t="s">
        <v>291</v>
      </c>
      <c r="L23" s="4" t="s">
        <v>340</v>
      </c>
      <c r="M23" s="4" t="s">
        <v>286</v>
      </c>
      <c r="N23" s="4" t="s">
        <v>310</v>
      </c>
      <c r="O23" s="4" t="s">
        <v>284</v>
      </c>
      <c r="P23" s="4" t="s">
        <v>291</v>
      </c>
      <c r="Q23" s="4" t="s">
        <v>237</v>
      </c>
      <c r="R23" s="10" t="s">
        <v>261</v>
      </c>
      <c r="S23" s="9" t="s">
        <v>341</v>
      </c>
      <c r="T23" s="4" t="s">
        <v>342</v>
      </c>
      <c r="U23" s="10" t="s">
        <v>283</v>
      </c>
    </row>
    <row r="24" spans="1:21" x14ac:dyDescent="0.25">
      <c r="A24" s="4"/>
      <c r="B24" s="9" t="s">
        <v>343</v>
      </c>
      <c r="C24" s="9" t="s">
        <v>344</v>
      </c>
      <c r="D24" s="10" t="s">
        <v>345</v>
      </c>
      <c r="E24" s="9" t="s">
        <v>346</v>
      </c>
      <c r="F24" s="4" t="s">
        <v>228</v>
      </c>
      <c r="G24" s="4" t="s">
        <v>347</v>
      </c>
      <c r="H24" s="4" t="s">
        <v>318</v>
      </c>
      <c r="I24" s="10" t="s">
        <v>348</v>
      </c>
      <c r="J24" s="9" t="s">
        <v>346</v>
      </c>
      <c r="K24" s="4" t="s">
        <v>228</v>
      </c>
      <c r="L24" s="4" t="s">
        <v>347</v>
      </c>
      <c r="M24" s="4" t="s">
        <v>270</v>
      </c>
      <c r="N24" s="4" t="s">
        <v>321</v>
      </c>
      <c r="O24" s="4" t="s">
        <v>209</v>
      </c>
      <c r="P24" s="4" t="s">
        <v>210</v>
      </c>
      <c r="Q24" s="4" t="s">
        <v>245</v>
      </c>
      <c r="R24" s="10" t="s">
        <v>349</v>
      </c>
      <c r="S24" s="9" t="s">
        <v>350</v>
      </c>
      <c r="T24" s="4" t="s">
        <v>351</v>
      </c>
      <c r="U24" s="10" t="s">
        <v>333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352</v>
      </c>
      <c r="B26" s="9" t="s">
        <v>353</v>
      </c>
      <c r="C26" s="9" t="s">
        <v>341</v>
      </c>
      <c r="D26" s="10" t="s">
        <v>354</v>
      </c>
      <c r="E26" s="9" t="s">
        <v>353</v>
      </c>
      <c r="F26" s="4" t="s">
        <v>355</v>
      </c>
      <c r="G26" s="4" t="s">
        <v>342</v>
      </c>
      <c r="H26" s="4" t="s">
        <v>356</v>
      </c>
      <c r="I26" s="10" t="s">
        <v>353</v>
      </c>
      <c r="J26" s="9" t="s">
        <v>353</v>
      </c>
      <c r="K26" s="4" t="s">
        <v>355</v>
      </c>
      <c r="L26" s="4" t="s">
        <v>342</v>
      </c>
      <c r="M26" s="4" t="s">
        <v>354</v>
      </c>
      <c r="N26" s="4" t="s">
        <v>256</v>
      </c>
      <c r="O26" s="4" t="s">
        <v>342</v>
      </c>
      <c r="P26" s="4" t="s">
        <v>341</v>
      </c>
      <c r="Q26" s="4" t="s">
        <v>357</v>
      </c>
      <c r="R26" s="10" t="s">
        <v>353</v>
      </c>
      <c r="S26" s="9" t="s">
        <v>358</v>
      </c>
      <c r="T26" s="4" t="s">
        <v>359</v>
      </c>
      <c r="U26" s="10" t="s">
        <v>353</v>
      </c>
    </row>
    <row r="27" spans="1:21" x14ac:dyDescent="0.25">
      <c r="A27" s="4"/>
      <c r="B27" s="9" t="s">
        <v>360</v>
      </c>
      <c r="C27" s="9" t="s">
        <v>361</v>
      </c>
      <c r="D27" s="10" t="s">
        <v>362</v>
      </c>
      <c r="E27" s="9" t="s">
        <v>363</v>
      </c>
      <c r="F27" s="4" t="s">
        <v>364</v>
      </c>
      <c r="G27" s="4" t="s">
        <v>365</v>
      </c>
      <c r="H27" s="4" t="s">
        <v>334</v>
      </c>
      <c r="I27" s="10" t="s">
        <v>366</v>
      </c>
      <c r="J27" s="9" t="s">
        <v>363</v>
      </c>
      <c r="K27" s="4" t="s">
        <v>364</v>
      </c>
      <c r="L27" s="4" t="s">
        <v>365</v>
      </c>
      <c r="M27" s="4" t="s">
        <v>247</v>
      </c>
      <c r="N27" s="4" t="s">
        <v>271</v>
      </c>
      <c r="O27" s="4" t="s">
        <v>271</v>
      </c>
      <c r="P27" s="4" t="s">
        <v>300</v>
      </c>
      <c r="Q27" s="4" t="s">
        <v>247</v>
      </c>
      <c r="R27" s="10" t="s">
        <v>226</v>
      </c>
      <c r="S27" s="9" t="s">
        <v>302</v>
      </c>
      <c r="T27" s="4" t="s">
        <v>367</v>
      </c>
      <c r="U27" s="10" t="s">
        <v>368</v>
      </c>
    </row>
    <row r="28" spans="1:21" x14ac:dyDescent="0.25">
      <c r="A28" s="4"/>
      <c r="B28" s="9" t="s">
        <v>169</v>
      </c>
      <c r="C28" s="9" t="s">
        <v>250</v>
      </c>
      <c r="D28" s="10" t="s">
        <v>250</v>
      </c>
      <c r="E28" s="9" t="s">
        <v>250</v>
      </c>
      <c r="F28" s="4" t="s">
        <v>369</v>
      </c>
      <c r="G28" s="4" t="s">
        <v>161</v>
      </c>
      <c r="H28" s="4" t="s">
        <v>161</v>
      </c>
      <c r="I28" s="10" t="s">
        <v>250</v>
      </c>
      <c r="J28" s="9" t="s">
        <v>169</v>
      </c>
      <c r="K28" s="4" t="s">
        <v>370</v>
      </c>
      <c r="L28" s="4" t="s">
        <v>371</v>
      </c>
      <c r="M28" s="4" t="s">
        <v>169</v>
      </c>
      <c r="N28" s="4" t="s">
        <v>372</v>
      </c>
      <c r="O28" s="4" t="s">
        <v>169</v>
      </c>
      <c r="P28" s="4" t="s">
        <v>169</v>
      </c>
      <c r="Q28" s="4" t="s">
        <v>250</v>
      </c>
      <c r="R28" s="10" t="s">
        <v>169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373</v>
      </c>
      <c r="B29" s="9" t="s">
        <v>235</v>
      </c>
      <c r="C29" s="9" t="s">
        <v>235</v>
      </c>
      <c r="D29" s="10" t="s">
        <v>235</v>
      </c>
      <c r="E29" s="9" t="s">
        <v>235</v>
      </c>
      <c r="F29" s="4" t="s">
        <v>326</v>
      </c>
      <c r="G29" s="4" t="s">
        <v>374</v>
      </c>
      <c r="H29" s="4" t="s">
        <v>239</v>
      </c>
      <c r="I29" s="10" t="s">
        <v>235</v>
      </c>
      <c r="J29" s="9" t="s">
        <v>235</v>
      </c>
      <c r="K29" s="4" t="s">
        <v>326</v>
      </c>
      <c r="L29" s="4" t="s">
        <v>374</v>
      </c>
      <c r="M29" s="4" t="s">
        <v>325</v>
      </c>
      <c r="N29" s="4" t="s">
        <v>233</v>
      </c>
      <c r="O29" s="4" t="s">
        <v>325</v>
      </c>
      <c r="P29" s="4" t="s">
        <v>235</v>
      </c>
      <c r="Q29" s="4" t="s">
        <v>307</v>
      </c>
      <c r="R29" s="10" t="s">
        <v>238</v>
      </c>
      <c r="S29" s="9" t="s">
        <v>328</v>
      </c>
      <c r="T29" s="4" t="s">
        <v>326</v>
      </c>
      <c r="U29" s="10" t="s">
        <v>236</v>
      </c>
    </row>
    <row r="30" spans="1:21" x14ac:dyDescent="0.25">
      <c r="A30" s="4"/>
      <c r="B30" s="9" t="s">
        <v>375</v>
      </c>
      <c r="C30" s="9" t="s">
        <v>376</v>
      </c>
      <c r="D30" s="10" t="s">
        <v>377</v>
      </c>
      <c r="E30" s="9" t="s">
        <v>378</v>
      </c>
      <c r="F30" s="4" t="s">
        <v>379</v>
      </c>
      <c r="G30" s="4" t="s">
        <v>380</v>
      </c>
      <c r="H30" s="4" t="s">
        <v>271</v>
      </c>
      <c r="I30" s="10" t="s">
        <v>210</v>
      </c>
      <c r="J30" s="9" t="s">
        <v>378</v>
      </c>
      <c r="K30" s="4" t="s">
        <v>379</v>
      </c>
      <c r="L30" s="4" t="s">
        <v>380</v>
      </c>
      <c r="M30" s="4" t="s">
        <v>246</v>
      </c>
      <c r="N30" s="4" t="s">
        <v>316</v>
      </c>
      <c r="O30" s="4" t="s">
        <v>247</v>
      </c>
      <c r="P30" s="4" t="s">
        <v>315</v>
      </c>
      <c r="Q30" s="4" t="s">
        <v>321</v>
      </c>
      <c r="R30" s="10" t="s">
        <v>227</v>
      </c>
      <c r="S30" s="9" t="s">
        <v>379</v>
      </c>
      <c r="T30" s="4" t="s">
        <v>381</v>
      </c>
      <c r="U30" s="10" t="s">
        <v>225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382</v>
      </c>
      <c r="B32" s="9" t="s">
        <v>288</v>
      </c>
      <c r="C32" s="9" t="s">
        <v>288</v>
      </c>
      <c r="D32" s="10" t="s">
        <v>288</v>
      </c>
      <c r="E32" s="9" t="s">
        <v>326</v>
      </c>
      <c r="F32" s="4" t="s">
        <v>383</v>
      </c>
      <c r="G32" s="4" t="s">
        <v>289</v>
      </c>
      <c r="H32" s="4" t="s">
        <v>238</v>
      </c>
      <c r="I32" s="10" t="s">
        <v>289</v>
      </c>
      <c r="J32" s="9" t="s">
        <v>326</v>
      </c>
      <c r="K32" s="4" t="s">
        <v>383</v>
      </c>
      <c r="L32" s="4" t="s">
        <v>289</v>
      </c>
      <c r="M32" s="4" t="s">
        <v>237</v>
      </c>
      <c r="N32" s="4" t="s">
        <v>327</v>
      </c>
      <c r="O32" s="4" t="s">
        <v>235</v>
      </c>
      <c r="P32" s="4" t="s">
        <v>288</v>
      </c>
      <c r="Q32" s="4" t="s">
        <v>328</v>
      </c>
      <c r="R32" s="10" t="s">
        <v>288</v>
      </c>
      <c r="S32" s="9" t="s">
        <v>384</v>
      </c>
      <c r="T32" s="4" t="s">
        <v>374</v>
      </c>
      <c r="U32" s="10" t="s">
        <v>233</v>
      </c>
    </row>
    <row r="33" spans="1:21" x14ac:dyDescent="0.25">
      <c r="A33" s="4"/>
      <c r="B33" s="9" t="s">
        <v>385</v>
      </c>
      <c r="C33" s="9" t="s">
        <v>386</v>
      </c>
      <c r="D33" s="10" t="s">
        <v>387</v>
      </c>
      <c r="E33" s="9" t="s">
        <v>388</v>
      </c>
      <c r="F33" s="4" t="s">
        <v>274</v>
      </c>
      <c r="G33" s="4" t="s">
        <v>222</v>
      </c>
      <c r="H33" s="4" t="s">
        <v>301</v>
      </c>
      <c r="I33" s="10" t="s">
        <v>271</v>
      </c>
      <c r="J33" s="9" t="s">
        <v>388</v>
      </c>
      <c r="K33" s="4" t="s">
        <v>274</v>
      </c>
      <c r="L33" s="4" t="s">
        <v>222</v>
      </c>
      <c r="M33" s="4" t="s">
        <v>245</v>
      </c>
      <c r="N33" s="4" t="s">
        <v>315</v>
      </c>
      <c r="O33" s="4" t="s">
        <v>244</v>
      </c>
      <c r="P33" s="4" t="s">
        <v>315</v>
      </c>
      <c r="Q33" s="4" t="s">
        <v>246</v>
      </c>
      <c r="R33" s="10" t="s">
        <v>301</v>
      </c>
      <c r="S33" s="9" t="s">
        <v>389</v>
      </c>
      <c r="T33" s="4" t="s">
        <v>390</v>
      </c>
      <c r="U33" s="10" t="s">
        <v>389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176</v>
      </c>
      <c r="U34" s="10" t="s">
        <v>175</v>
      </c>
    </row>
    <row r="35" spans="1:21" x14ac:dyDescent="0.25">
      <c r="A35" s="4" t="s">
        <v>391</v>
      </c>
      <c r="B35" s="9" t="s">
        <v>310</v>
      </c>
      <c r="C35" s="9" t="s">
        <v>310</v>
      </c>
      <c r="D35" s="10" t="s">
        <v>310</v>
      </c>
      <c r="E35" s="9" t="s">
        <v>310</v>
      </c>
      <c r="F35" s="4" t="s">
        <v>308</v>
      </c>
      <c r="G35" s="4" t="s">
        <v>310</v>
      </c>
      <c r="H35" s="4" t="s">
        <v>309</v>
      </c>
      <c r="I35" s="10" t="s">
        <v>237</v>
      </c>
      <c r="J35" s="9" t="s">
        <v>310</v>
      </c>
      <c r="K35" s="4" t="s">
        <v>308</v>
      </c>
      <c r="L35" s="4" t="s">
        <v>310</v>
      </c>
      <c r="M35" s="4" t="s">
        <v>237</v>
      </c>
      <c r="N35" s="4" t="s">
        <v>237</v>
      </c>
      <c r="O35" s="4" t="s">
        <v>237</v>
      </c>
      <c r="P35" s="4" t="s">
        <v>238</v>
      </c>
      <c r="Q35" s="4" t="s">
        <v>237</v>
      </c>
      <c r="R35" s="10" t="s">
        <v>308</v>
      </c>
      <c r="S35" s="9" t="s">
        <v>237</v>
      </c>
      <c r="T35" s="4" t="s">
        <v>310</v>
      </c>
      <c r="U35" s="10" t="s">
        <v>310</v>
      </c>
    </row>
    <row r="36" spans="1:21" x14ac:dyDescent="0.25">
      <c r="A36" s="4"/>
      <c r="B36" s="9" t="s">
        <v>299</v>
      </c>
      <c r="C36" s="9" t="s">
        <v>209</v>
      </c>
      <c r="D36" s="10" t="s">
        <v>301</v>
      </c>
      <c r="E36" s="9" t="s">
        <v>209</v>
      </c>
      <c r="F36" s="4" t="s">
        <v>270</v>
      </c>
      <c r="G36" s="4" t="s">
        <v>247</v>
      </c>
      <c r="H36" s="4" t="s">
        <v>247</v>
      </c>
      <c r="I36" s="10" t="s">
        <v>245</v>
      </c>
      <c r="J36" s="9" t="s">
        <v>209</v>
      </c>
      <c r="K36" s="4" t="s">
        <v>270</v>
      </c>
      <c r="L36" s="4" t="s">
        <v>247</v>
      </c>
      <c r="M36" s="4" t="s">
        <v>245</v>
      </c>
      <c r="N36" s="4" t="s">
        <v>245</v>
      </c>
      <c r="O36" s="4" t="s">
        <v>245</v>
      </c>
      <c r="P36" s="4" t="s">
        <v>315</v>
      </c>
      <c r="Q36" s="4" t="s">
        <v>245</v>
      </c>
      <c r="R36" s="10" t="s">
        <v>246</v>
      </c>
      <c r="S36" s="9" t="s">
        <v>321</v>
      </c>
      <c r="T36" s="4" t="s">
        <v>226</v>
      </c>
      <c r="U36" s="10" t="s">
        <v>247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320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315</v>
      </c>
      <c r="C39" s="9" t="s">
        <v>316</v>
      </c>
      <c r="D39" s="10" t="s">
        <v>246</v>
      </c>
      <c r="E39" s="9" t="s">
        <v>246</v>
      </c>
      <c r="F39" s="4" t="s">
        <v>245</v>
      </c>
      <c r="G39" s="4" t="s">
        <v>321</v>
      </c>
      <c r="H39" s="4" t="s">
        <v>245</v>
      </c>
      <c r="I39" s="10" t="s">
        <v>245</v>
      </c>
      <c r="J39" s="9" t="s">
        <v>246</v>
      </c>
      <c r="K39" s="4" t="s">
        <v>245</v>
      </c>
      <c r="L39" s="4" t="s">
        <v>321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316</v>
      </c>
      <c r="U39" s="10" t="s">
        <v>316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322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910" priority="13">
      <formula>$B$18&gt;0</formula>
    </cfRule>
  </conditionalFormatting>
  <conditionalFormatting sqref="A22:U22">
    <cfRule type="expression" dxfId="1909" priority="12">
      <formula>A22&lt;&gt;""</formula>
    </cfRule>
  </conditionalFormatting>
  <conditionalFormatting sqref="A25:U25">
    <cfRule type="expression" dxfId="1908" priority="11">
      <formula>A25&lt;&gt;""</formula>
    </cfRule>
  </conditionalFormatting>
  <conditionalFormatting sqref="A28:U28">
    <cfRule type="expression" dxfId="1907" priority="10">
      <formula>A28&lt;&gt;""</formula>
    </cfRule>
  </conditionalFormatting>
  <conditionalFormatting sqref="A31:U31">
    <cfRule type="expression" dxfId="1906" priority="9">
      <formula>A31&lt;&gt;""</formula>
    </cfRule>
  </conditionalFormatting>
  <conditionalFormatting sqref="A34:U34">
    <cfRule type="expression" dxfId="1905" priority="8">
      <formula>A34&lt;&gt;""</formula>
    </cfRule>
  </conditionalFormatting>
  <conditionalFormatting sqref="A37:U37">
    <cfRule type="expression" dxfId="1904" priority="7">
      <formula>A37&lt;&gt;""</formula>
    </cfRule>
  </conditionalFormatting>
  <conditionalFormatting sqref="A40:U40">
    <cfRule type="expression" dxfId="1903" priority="6">
      <formula>A40&lt;&gt;""</formula>
    </cfRule>
  </conditionalFormatting>
  <conditionalFormatting sqref="A43:U43">
    <cfRule type="expression" dxfId="1902" priority="5">
      <formula>A43&lt;&gt;""</formula>
    </cfRule>
  </conditionalFormatting>
  <conditionalFormatting sqref="A46:U46">
    <cfRule type="expression" dxfId="1901" priority="4">
      <formula>A46&lt;&gt;""</formula>
    </cfRule>
  </conditionalFormatting>
  <conditionalFormatting sqref="A49:U49">
    <cfRule type="expression" dxfId="1900" priority="3">
      <formula>A49&lt;&gt;""</formula>
    </cfRule>
  </conditionalFormatting>
  <conditionalFormatting sqref="A52:U52">
    <cfRule type="expression" dxfId="1899" priority="2">
      <formula>A52&lt;&gt;""</formula>
    </cfRule>
  </conditionalFormatting>
  <conditionalFormatting sqref="A55:U55">
    <cfRule type="expression" dxfId="18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29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892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846</v>
      </c>
      <c r="B20" s="9" t="s">
        <v>442</v>
      </c>
      <c r="C20" s="9" t="s">
        <v>257</v>
      </c>
      <c r="D20" s="10" t="s">
        <v>847</v>
      </c>
      <c r="E20" s="9" t="s">
        <v>848</v>
      </c>
      <c r="F20" s="4" t="s">
        <v>257</v>
      </c>
      <c r="G20" s="4" t="s">
        <v>442</v>
      </c>
      <c r="H20" s="4" t="s">
        <v>848</v>
      </c>
      <c r="I20" s="10" t="s">
        <v>439</v>
      </c>
      <c r="J20" s="9" t="s">
        <v>848</v>
      </c>
      <c r="K20" s="4" t="s">
        <v>257</v>
      </c>
      <c r="L20" s="4" t="s">
        <v>442</v>
      </c>
      <c r="M20" s="4" t="s">
        <v>257</v>
      </c>
      <c r="N20" s="4" t="s">
        <v>402</v>
      </c>
      <c r="O20" s="4" t="s">
        <v>478</v>
      </c>
      <c r="P20" s="4" t="s">
        <v>478</v>
      </c>
      <c r="Q20" s="4" t="s">
        <v>444</v>
      </c>
      <c r="R20" s="10" t="s">
        <v>442</v>
      </c>
      <c r="S20" s="9" t="s">
        <v>254</v>
      </c>
      <c r="T20" s="4" t="s">
        <v>480</v>
      </c>
      <c r="U20" s="10" t="s">
        <v>479</v>
      </c>
    </row>
    <row r="21" spans="1:21" x14ac:dyDescent="0.25">
      <c r="A21" s="4"/>
      <c r="B21" s="9" t="s">
        <v>893</v>
      </c>
      <c r="C21" s="9" t="s">
        <v>894</v>
      </c>
      <c r="D21" s="10" t="s">
        <v>895</v>
      </c>
      <c r="E21" s="9" t="s">
        <v>896</v>
      </c>
      <c r="F21" s="4" t="s">
        <v>710</v>
      </c>
      <c r="G21" s="4" t="s">
        <v>651</v>
      </c>
      <c r="H21" s="4" t="s">
        <v>312</v>
      </c>
      <c r="I21" s="10" t="s">
        <v>318</v>
      </c>
      <c r="J21" s="9" t="s">
        <v>896</v>
      </c>
      <c r="K21" s="4" t="s">
        <v>710</v>
      </c>
      <c r="L21" s="4" t="s">
        <v>651</v>
      </c>
      <c r="M21" s="4" t="s">
        <v>227</v>
      </c>
      <c r="N21" s="4" t="s">
        <v>244</v>
      </c>
      <c r="O21" s="4" t="s">
        <v>410</v>
      </c>
      <c r="P21" s="4" t="s">
        <v>224</v>
      </c>
      <c r="Q21" s="4" t="s">
        <v>300</v>
      </c>
      <c r="R21" s="10" t="s">
        <v>654</v>
      </c>
      <c r="S21" s="9" t="s">
        <v>407</v>
      </c>
      <c r="T21" s="4" t="s">
        <v>897</v>
      </c>
      <c r="U21" s="10" t="s">
        <v>344</v>
      </c>
    </row>
    <row r="22" spans="1:21" x14ac:dyDescent="0.25">
      <c r="A22" s="4"/>
      <c r="B22" s="9" t="s">
        <v>461</v>
      </c>
      <c r="C22" s="9" t="s">
        <v>159</v>
      </c>
      <c r="D22" s="10" t="s">
        <v>158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172</v>
      </c>
      <c r="O22" s="4" t="s">
        <v>250</v>
      </c>
      <c r="P22" s="4" t="s">
        <v>250</v>
      </c>
      <c r="Q22" s="4" t="s">
        <v>169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857</v>
      </c>
      <c r="B23" s="9" t="s">
        <v>358</v>
      </c>
      <c r="C23" s="9" t="s">
        <v>329</v>
      </c>
      <c r="D23" s="10" t="s">
        <v>354</v>
      </c>
      <c r="E23" s="9" t="s">
        <v>354</v>
      </c>
      <c r="F23" s="4" t="s">
        <v>289</v>
      </c>
      <c r="G23" s="4" t="s">
        <v>329</v>
      </c>
      <c r="H23" s="4" t="s">
        <v>329</v>
      </c>
      <c r="I23" s="10" t="s">
        <v>328</v>
      </c>
      <c r="J23" s="9" t="s">
        <v>354</v>
      </c>
      <c r="K23" s="4" t="s">
        <v>289</v>
      </c>
      <c r="L23" s="4" t="s">
        <v>329</v>
      </c>
      <c r="M23" s="4" t="s">
        <v>353</v>
      </c>
      <c r="N23" s="4" t="s">
        <v>497</v>
      </c>
      <c r="O23" s="4" t="s">
        <v>309</v>
      </c>
      <c r="P23" s="4" t="s">
        <v>374</v>
      </c>
      <c r="Q23" s="4" t="s">
        <v>329</v>
      </c>
      <c r="R23" s="10" t="s">
        <v>353</v>
      </c>
      <c r="S23" s="9" t="s">
        <v>327</v>
      </c>
      <c r="T23" s="4" t="s">
        <v>354</v>
      </c>
      <c r="U23" s="10" t="s">
        <v>329</v>
      </c>
    </row>
    <row r="24" spans="1:21" x14ac:dyDescent="0.25">
      <c r="A24" s="4"/>
      <c r="B24" s="9" t="s">
        <v>898</v>
      </c>
      <c r="C24" s="9" t="s">
        <v>899</v>
      </c>
      <c r="D24" s="10" t="s">
        <v>875</v>
      </c>
      <c r="E24" s="9" t="s">
        <v>900</v>
      </c>
      <c r="F24" s="4" t="s">
        <v>350</v>
      </c>
      <c r="G24" s="4" t="s">
        <v>242</v>
      </c>
      <c r="H24" s="4" t="s">
        <v>410</v>
      </c>
      <c r="I24" s="10" t="s">
        <v>223</v>
      </c>
      <c r="J24" s="9" t="s">
        <v>900</v>
      </c>
      <c r="K24" s="4" t="s">
        <v>350</v>
      </c>
      <c r="L24" s="4" t="s">
        <v>242</v>
      </c>
      <c r="M24" s="4" t="s">
        <v>247</v>
      </c>
      <c r="N24" s="4" t="s">
        <v>270</v>
      </c>
      <c r="O24" s="4" t="s">
        <v>316</v>
      </c>
      <c r="P24" s="4" t="s">
        <v>247</v>
      </c>
      <c r="Q24" s="4" t="s">
        <v>246</v>
      </c>
      <c r="R24" s="10" t="s">
        <v>408</v>
      </c>
      <c r="S24" s="9" t="s">
        <v>299</v>
      </c>
      <c r="T24" s="4" t="s">
        <v>901</v>
      </c>
      <c r="U24" s="10" t="s">
        <v>838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861</v>
      </c>
      <c r="B26" s="9" t="s">
        <v>233</v>
      </c>
      <c r="C26" s="9" t="s">
        <v>307</v>
      </c>
      <c r="D26" s="10" t="s">
        <v>239</v>
      </c>
      <c r="E26" s="9" t="s">
        <v>236</v>
      </c>
      <c r="F26" s="4" t="s">
        <v>307</v>
      </c>
      <c r="G26" s="4" t="s">
        <v>239</v>
      </c>
      <c r="H26" s="4" t="s">
        <v>309</v>
      </c>
      <c r="I26" s="10" t="s">
        <v>236</v>
      </c>
      <c r="J26" s="9" t="s">
        <v>236</v>
      </c>
      <c r="K26" s="4" t="s">
        <v>307</v>
      </c>
      <c r="L26" s="4" t="s">
        <v>239</v>
      </c>
      <c r="M26" s="4" t="s">
        <v>236</v>
      </c>
      <c r="N26" s="4" t="s">
        <v>233</v>
      </c>
      <c r="O26" s="4" t="s">
        <v>308</v>
      </c>
      <c r="P26" s="4" t="s">
        <v>233</v>
      </c>
      <c r="Q26" s="4" t="s">
        <v>237</v>
      </c>
      <c r="R26" s="10" t="s">
        <v>473</v>
      </c>
      <c r="S26" s="9" t="s">
        <v>288</v>
      </c>
      <c r="T26" s="4" t="s">
        <v>236</v>
      </c>
      <c r="U26" s="10" t="s">
        <v>309</v>
      </c>
    </row>
    <row r="27" spans="1:21" x14ac:dyDescent="0.25">
      <c r="A27" s="4"/>
      <c r="B27" s="9" t="s">
        <v>902</v>
      </c>
      <c r="C27" s="9" t="s">
        <v>508</v>
      </c>
      <c r="D27" s="10" t="s">
        <v>903</v>
      </c>
      <c r="E27" s="9" t="s">
        <v>838</v>
      </c>
      <c r="F27" s="4" t="s">
        <v>301</v>
      </c>
      <c r="G27" s="4" t="s">
        <v>243</v>
      </c>
      <c r="H27" s="4" t="s">
        <v>315</v>
      </c>
      <c r="I27" s="10" t="s">
        <v>244</v>
      </c>
      <c r="J27" s="9" t="s">
        <v>838</v>
      </c>
      <c r="K27" s="4" t="s">
        <v>301</v>
      </c>
      <c r="L27" s="4" t="s">
        <v>243</v>
      </c>
      <c r="M27" s="4" t="s">
        <v>316</v>
      </c>
      <c r="N27" s="4" t="s">
        <v>316</v>
      </c>
      <c r="O27" s="4" t="s">
        <v>316</v>
      </c>
      <c r="P27" s="4" t="s">
        <v>246</v>
      </c>
      <c r="Q27" s="4" t="s">
        <v>245</v>
      </c>
      <c r="R27" s="10" t="s">
        <v>247</v>
      </c>
      <c r="S27" s="9" t="s">
        <v>348</v>
      </c>
      <c r="T27" s="4" t="s">
        <v>785</v>
      </c>
      <c r="U27" s="10" t="s">
        <v>209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862</v>
      </c>
      <c r="B29" s="9" t="s">
        <v>233</v>
      </c>
      <c r="C29" s="9" t="s">
        <v>233</v>
      </c>
      <c r="D29" s="10" t="s">
        <v>233</v>
      </c>
      <c r="E29" s="9" t="s">
        <v>234</v>
      </c>
      <c r="F29" s="4" t="s">
        <v>235</v>
      </c>
      <c r="G29" s="4" t="s">
        <v>233</v>
      </c>
      <c r="H29" s="4" t="s">
        <v>288</v>
      </c>
      <c r="I29" s="10" t="s">
        <v>236</v>
      </c>
      <c r="J29" s="9" t="s">
        <v>234</v>
      </c>
      <c r="K29" s="4" t="s">
        <v>235</v>
      </c>
      <c r="L29" s="4" t="s">
        <v>233</v>
      </c>
      <c r="M29" s="4" t="s">
        <v>237</v>
      </c>
      <c r="N29" s="4" t="s">
        <v>354</v>
      </c>
      <c r="O29" s="4" t="s">
        <v>341</v>
      </c>
      <c r="P29" s="4" t="s">
        <v>238</v>
      </c>
      <c r="Q29" s="4" t="s">
        <v>237</v>
      </c>
      <c r="R29" s="10" t="s">
        <v>234</v>
      </c>
      <c r="S29" s="9" t="s">
        <v>354</v>
      </c>
      <c r="T29" s="4" t="s">
        <v>233</v>
      </c>
      <c r="U29" s="10" t="s">
        <v>309</v>
      </c>
    </row>
    <row r="30" spans="1:21" x14ac:dyDescent="0.25">
      <c r="A30" s="4"/>
      <c r="B30" s="9" t="s">
        <v>378</v>
      </c>
      <c r="C30" s="9" t="s">
        <v>555</v>
      </c>
      <c r="D30" s="10" t="s">
        <v>242</v>
      </c>
      <c r="E30" s="9" t="s">
        <v>471</v>
      </c>
      <c r="F30" s="4" t="s">
        <v>269</v>
      </c>
      <c r="G30" s="4" t="s">
        <v>410</v>
      </c>
      <c r="H30" s="4" t="s">
        <v>366</v>
      </c>
      <c r="I30" s="10" t="s">
        <v>244</v>
      </c>
      <c r="J30" s="9" t="s">
        <v>471</v>
      </c>
      <c r="K30" s="4" t="s">
        <v>269</v>
      </c>
      <c r="L30" s="4" t="s">
        <v>410</v>
      </c>
      <c r="M30" s="4" t="s">
        <v>245</v>
      </c>
      <c r="N30" s="4" t="s">
        <v>247</v>
      </c>
      <c r="O30" s="4" t="s">
        <v>273</v>
      </c>
      <c r="P30" s="4" t="s">
        <v>315</v>
      </c>
      <c r="Q30" s="4" t="s">
        <v>245</v>
      </c>
      <c r="R30" s="10" t="s">
        <v>244</v>
      </c>
      <c r="S30" s="9" t="s">
        <v>274</v>
      </c>
      <c r="T30" s="4" t="s">
        <v>612</v>
      </c>
      <c r="U30" s="10" t="s">
        <v>301</v>
      </c>
    </row>
    <row r="31" spans="1:21" x14ac:dyDescent="0.25">
      <c r="A31" s="4"/>
      <c r="B31" s="9" t="s">
        <v>174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170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165</v>
      </c>
      <c r="P31" s="4" t="s">
        <v>250</v>
      </c>
      <c r="Q31" s="4" t="s">
        <v>250</v>
      </c>
      <c r="R31" s="10" t="s">
        <v>250</v>
      </c>
      <c r="S31" s="9" t="s">
        <v>413</v>
      </c>
      <c r="T31" s="4" t="s">
        <v>174</v>
      </c>
      <c r="U31" s="10" t="s">
        <v>174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237</v>
      </c>
      <c r="C35" s="9" t="s">
        <v>237</v>
      </c>
      <c r="D35" s="10" t="s">
        <v>237</v>
      </c>
      <c r="E35" s="9" t="s">
        <v>310</v>
      </c>
      <c r="F35" s="4" t="s">
        <v>310</v>
      </c>
      <c r="G35" s="4" t="s">
        <v>237</v>
      </c>
      <c r="H35" s="4" t="s">
        <v>237</v>
      </c>
      <c r="I35" s="10" t="s">
        <v>237</v>
      </c>
      <c r="J35" s="9" t="s">
        <v>310</v>
      </c>
      <c r="K35" s="4" t="s">
        <v>310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310</v>
      </c>
    </row>
    <row r="36" spans="1:21" x14ac:dyDescent="0.25">
      <c r="A36" s="4"/>
      <c r="B36" s="9" t="s">
        <v>207</v>
      </c>
      <c r="C36" s="9" t="s">
        <v>247</v>
      </c>
      <c r="D36" s="10" t="s">
        <v>270</v>
      </c>
      <c r="E36" s="9" t="s">
        <v>210</v>
      </c>
      <c r="F36" s="4" t="s">
        <v>316</v>
      </c>
      <c r="G36" s="4" t="s">
        <v>321</v>
      </c>
      <c r="H36" s="4" t="s">
        <v>245</v>
      </c>
      <c r="I36" s="10" t="s">
        <v>245</v>
      </c>
      <c r="J36" s="9" t="s">
        <v>210</v>
      </c>
      <c r="K36" s="4" t="s">
        <v>316</v>
      </c>
      <c r="L36" s="4" t="s">
        <v>321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210</v>
      </c>
      <c r="U36" s="10" t="s">
        <v>246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316</v>
      </c>
      <c r="C39" s="9" t="s">
        <v>245</v>
      </c>
      <c r="D39" s="10" t="s">
        <v>316</v>
      </c>
      <c r="E39" s="9" t="s">
        <v>316</v>
      </c>
      <c r="F39" s="4" t="s">
        <v>245</v>
      </c>
      <c r="G39" s="4" t="s">
        <v>245</v>
      </c>
      <c r="H39" s="4" t="s">
        <v>245</v>
      </c>
      <c r="I39" s="10" t="s">
        <v>245</v>
      </c>
      <c r="J39" s="9" t="s">
        <v>316</v>
      </c>
      <c r="K39" s="4" t="s">
        <v>245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316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59" priority="13">
      <formula>$B$18&gt;0</formula>
    </cfRule>
  </conditionalFormatting>
  <conditionalFormatting sqref="A22:U22">
    <cfRule type="expression" dxfId="1558" priority="12">
      <formula>A22&lt;&gt;""</formula>
    </cfRule>
  </conditionalFormatting>
  <conditionalFormatting sqref="A25:U25">
    <cfRule type="expression" dxfId="1557" priority="11">
      <formula>A25&lt;&gt;""</formula>
    </cfRule>
  </conditionalFormatting>
  <conditionalFormatting sqref="A28:U28">
    <cfRule type="expression" dxfId="1556" priority="10">
      <formula>A28&lt;&gt;""</formula>
    </cfRule>
  </conditionalFormatting>
  <conditionalFormatting sqref="A31:U31">
    <cfRule type="expression" dxfId="1555" priority="9">
      <formula>A31&lt;&gt;""</formula>
    </cfRule>
  </conditionalFormatting>
  <conditionalFormatting sqref="A34:U34">
    <cfRule type="expression" dxfId="1554" priority="8">
      <formula>A34&lt;&gt;""</formula>
    </cfRule>
  </conditionalFormatting>
  <conditionalFormatting sqref="A37:U37">
    <cfRule type="expression" dxfId="1553" priority="7">
      <formula>A37&lt;&gt;""</formula>
    </cfRule>
  </conditionalFormatting>
  <conditionalFormatting sqref="A40:U40">
    <cfRule type="expression" dxfId="1552" priority="6">
      <formula>A40&lt;&gt;""</formula>
    </cfRule>
  </conditionalFormatting>
  <conditionalFormatting sqref="A43:U43">
    <cfRule type="expression" dxfId="1551" priority="5">
      <formula>A43&lt;&gt;""</formula>
    </cfRule>
  </conditionalFormatting>
  <conditionalFormatting sqref="A46:U46">
    <cfRule type="expression" dxfId="1550" priority="4">
      <formula>A46&lt;&gt;""</formula>
    </cfRule>
  </conditionalFormatting>
  <conditionalFormatting sqref="A49:U49">
    <cfRule type="expression" dxfId="1549" priority="3">
      <formula>A49&lt;&gt;""</formula>
    </cfRule>
  </conditionalFormatting>
  <conditionalFormatting sqref="A52:U52">
    <cfRule type="expression" dxfId="1548" priority="2">
      <formula>A52&lt;&gt;""</formula>
    </cfRule>
  </conditionalFormatting>
  <conditionalFormatting sqref="A55:U55">
    <cfRule type="expression" dxfId="15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904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846</v>
      </c>
      <c r="B20" s="9" t="s">
        <v>519</v>
      </c>
      <c r="C20" s="9" t="s">
        <v>518</v>
      </c>
      <c r="D20" s="10" t="s">
        <v>516</v>
      </c>
      <c r="E20" s="9" t="s">
        <v>517</v>
      </c>
      <c r="F20" s="4" t="s">
        <v>520</v>
      </c>
      <c r="G20" s="4" t="s">
        <v>515</v>
      </c>
      <c r="H20" s="4" t="s">
        <v>815</v>
      </c>
      <c r="I20" s="10" t="s">
        <v>522</v>
      </c>
      <c r="J20" s="9" t="s">
        <v>517</v>
      </c>
      <c r="K20" s="4" t="s">
        <v>520</v>
      </c>
      <c r="L20" s="4" t="s">
        <v>515</v>
      </c>
      <c r="M20" s="4" t="s">
        <v>256</v>
      </c>
      <c r="N20" s="4" t="s">
        <v>600</v>
      </c>
      <c r="O20" s="4" t="s">
        <v>604</v>
      </c>
      <c r="P20" s="4" t="s">
        <v>515</v>
      </c>
      <c r="Q20" s="4" t="s">
        <v>663</v>
      </c>
      <c r="R20" s="10" t="s">
        <v>518</v>
      </c>
      <c r="S20" s="9" t="s">
        <v>516</v>
      </c>
      <c r="T20" s="4" t="s">
        <v>515</v>
      </c>
      <c r="U20" s="10" t="s">
        <v>628</v>
      </c>
    </row>
    <row r="21" spans="1:21" x14ac:dyDescent="0.25">
      <c r="A21" s="4"/>
      <c r="B21" s="9" t="s">
        <v>905</v>
      </c>
      <c r="C21" s="9" t="s">
        <v>906</v>
      </c>
      <c r="D21" s="10" t="s">
        <v>907</v>
      </c>
      <c r="E21" s="9" t="s">
        <v>908</v>
      </c>
      <c r="F21" s="4" t="s">
        <v>668</v>
      </c>
      <c r="G21" s="4" t="s">
        <v>909</v>
      </c>
      <c r="H21" s="4" t="s">
        <v>266</v>
      </c>
      <c r="I21" s="10" t="s">
        <v>508</v>
      </c>
      <c r="J21" s="9" t="s">
        <v>908</v>
      </c>
      <c r="K21" s="4" t="s">
        <v>668</v>
      </c>
      <c r="L21" s="4" t="s">
        <v>909</v>
      </c>
      <c r="M21" s="4" t="s">
        <v>273</v>
      </c>
      <c r="N21" s="4" t="s">
        <v>301</v>
      </c>
      <c r="O21" s="4" t="s">
        <v>569</v>
      </c>
      <c r="P21" s="4" t="s">
        <v>409</v>
      </c>
      <c r="Q21" s="4" t="s">
        <v>227</v>
      </c>
      <c r="R21" s="10" t="s">
        <v>877</v>
      </c>
      <c r="S21" s="9" t="s">
        <v>786</v>
      </c>
      <c r="T21" s="4" t="s">
        <v>910</v>
      </c>
      <c r="U21" s="10" t="s">
        <v>911</v>
      </c>
    </row>
    <row r="22" spans="1:21" x14ac:dyDescent="0.25">
      <c r="A22" s="4"/>
      <c r="B22" s="9" t="s">
        <v>912</v>
      </c>
      <c r="C22" s="9" t="s">
        <v>159</v>
      </c>
      <c r="D22" s="10" t="s">
        <v>158</v>
      </c>
      <c r="E22" s="9" t="s">
        <v>161</v>
      </c>
      <c r="F22" s="4" t="s">
        <v>493</v>
      </c>
      <c r="G22" s="4" t="s">
        <v>163</v>
      </c>
      <c r="H22" s="4" t="s">
        <v>617</v>
      </c>
      <c r="I22" s="10" t="s">
        <v>163</v>
      </c>
      <c r="J22" s="9" t="s">
        <v>913</v>
      </c>
      <c r="K22" s="4" t="s">
        <v>914</v>
      </c>
      <c r="L22" s="4" t="s">
        <v>599</v>
      </c>
      <c r="M22" s="4" t="s">
        <v>599</v>
      </c>
      <c r="N22" s="4" t="s">
        <v>172</v>
      </c>
      <c r="O22" s="4" t="s">
        <v>915</v>
      </c>
      <c r="P22" s="4" t="s">
        <v>250</v>
      </c>
      <c r="Q22" s="4" t="s">
        <v>823</v>
      </c>
      <c r="R22" s="10" t="s">
        <v>172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857</v>
      </c>
      <c r="B23" s="9" t="s">
        <v>307</v>
      </c>
      <c r="C23" s="9" t="s">
        <v>473</v>
      </c>
      <c r="D23" s="10" t="s">
        <v>233</v>
      </c>
      <c r="E23" s="9" t="s">
        <v>307</v>
      </c>
      <c r="F23" s="4" t="s">
        <v>234</v>
      </c>
      <c r="G23" s="4" t="s">
        <v>473</v>
      </c>
      <c r="H23" s="4" t="s">
        <v>307</v>
      </c>
      <c r="I23" s="10" t="s">
        <v>236</v>
      </c>
      <c r="J23" s="9" t="s">
        <v>307</v>
      </c>
      <c r="K23" s="4" t="s">
        <v>234</v>
      </c>
      <c r="L23" s="4" t="s">
        <v>473</v>
      </c>
      <c r="M23" s="4" t="s">
        <v>289</v>
      </c>
      <c r="N23" s="4" t="s">
        <v>355</v>
      </c>
      <c r="O23" s="4" t="s">
        <v>308</v>
      </c>
      <c r="P23" s="4" t="s">
        <v>238</v>
      </c>
      <c r="Q23" s="4" t="s">
        <v>237</v>
      </c>
      <c r="R23" s="10" t="s">
        <v>309</v>
      </c>
      <c r="S23" s="9" t="s">
        <v>308</v>
      </c>
      <c r="T23" s="4" t="s">
        <v>234</v>
      </c>
      <c r="U23" s="10" t="s">
        <v>309</v>
      </c>
    </row>
    <row r="24" spans="1:21" x14ac:dyDescent="0.25">
      <c r="A24" s="4"/>
      <c r="B24" s="9" t="s">
        <v>916</v>
      </c>
      <c r="C24" s="9" t="s">
        <v>569</v>
      </c>
      <c r="D24" s="10" t="s">
        <v>312</v>
      </c>
      <c r="E24" s="9" t="s">
        <v>773</v>
      </c>
      <c r="F24" s="4" t="s">
        <v>206</v>
      </c>
      <c r="G24" s="4" t="s">
        <v>209</v>
      </c>
      <c r="H24" s="4" t="s">
        <v>270</v>
      </c>
      <c r="I24" s="10" t="s">
        <v>244</v>
      </c>
      <c r="J24" s="9" t="s">
        <v>773</v>
      </c>
      <c r="K24" s="4" t="s">
        <v>206</v>
      </c>
      <c r="L24" s="4" t="s">
        <v>209</v>
      </c>
      <c r="M24" s="4" t="s">
        <v>315</v>
      </c>
      <c r="N24" s="4" t="s">
        <v>315</v>
      </c>
      <c r="O24" s="4" t="s">
        <v>316</v>
      </c>
      <c r="P24" s="4" t="s">
        <v>246</v>
      </c>
      <c r="Q24" s="4" t="s">
        <v>245</v>
      </c>
      <c r="R24" s="10" t="s">
        <v>315</v>
      </c>
      <c r="S24" s="9" t="s">
        <v>247</v>
      </c>
      <c r="T24" s="4" t="s">
        <v>347</v>
      </c>
      <c r="U24" s="10" t="s">
        <v>209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861</v>
      </c>
      <c r="B26" s="9" t="s">
        <v>308</v>
      </c>
      <c r="C26" s="9" t="s">
        <v>308</v>
      </c>
      <c r="D26" s="10" t="s">
        <v>308</v>
      </c>
      <c r="E26" s="9" t="s">
        <v>308</v>
      </c>
      <c r="F26" s="4" t="s">
        <v>309</v>
      </c>
      <c r="G26" s="4" t="s">
        <v>473</v>
      </c>
      <c r="H26" s="4" t="s">
        <v>237</v>
      </c>
      <c r="I26" s="10" t="s">
        <v>234</v>
      </c>
      <c r="J26" s="9" t="s">
        <v>308</v>
      </c>
      <c r="K26" s="4" t="s">
        <v>309</v>
      </c>
      <c r="L26" s="4" t="s">
        <v>473</v>
      </c>
      <c r="M26" s="4" t="s">
        <v>233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309</v>
      </c>
      <c r="S26" s="9" t="s">
        <v>307</v>
      </c>
      <c r="T26" s="4" t="s">
        <v>309</v>
      </c>
      <c r="U26" s="10" t="s">
        <v>237</v>
      </c>
    </row>
    <row r="27" spans="1:21" x14ac:dyDescent="0.25">
      <c r="A27" s="4"/>
      <c r="B27" s="9" t="s">
        <v>591</v>
      </c>
      <c r="C27" s="9" t="s">
        <v>348</v>
      </c>
      <c r="D27" s="10" t="s">
        <v>299</v>
      </c>
      <c r="E27" s="9" t="s">
        <v>272</v>
      </c>
      <c r="F27" s="4" t="s">
        <v>210</v>
      </c>
      <c r="G27" s="4" t="s">
        <v>301</v>
      </c>
      <c r="H27" s="4" t="s">
        <v>245</v>
      </c>
      <c r="I27" s="10" t="s">
        <v>247</v>
      </c>
      <c r="J27" s="9" t="s">
        <v>272</v>
      </c>
      <c r="K27" s="4" t="s">
        <v>210</v>
      </c>
      <c r="L27" s="4" t="s">
        <v>301</v>
      </c>
      <c r="M27" s="4" t="s">
        <v>316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315</v>
      </c>
      <c r="S27" s="9" t="s">
        <v>210</v>
      </c>
      <c r="T27" s="4" t="s">
        <v>538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862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308</v>
      </c>
      <c r="G29" s="4" t="s">
        <v>308</v>
      </c>
      <c r="H29" s="4" t="s">
        <v>237</v>
      </c>
      <c r="I29" s="10" t="s">
        <v>310</v>
      </c>
      <c r="J29" s="9" t="s">
        <v>310</v>
      </c>
      <c r="K29" s="4" t="s">
        <v>308</v>
      </c>
      <c r="L29" s="4" t="s">
        <v>308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473</v>
      </c>
      <c r="T29" s="4" t="s">
        <v>310</v>
      </c>
      <c r="U29" s="10" t="s">
        <v>237</v>
      </c>
    </row>
    <row r="30" spans="1:21" x14ac:dyDescent="0.25">
      <c r="A30" s="4"/>
      <c r="B30" s="9" t="s">
        <v>348</v>
      </c>
      <c r="C30" s="9" t="s">
        <v>227</v>
      </c>
      <c r="D30" s="10" t="s">
        <v>223</v>
      </c>
      <c r="E30" s="9" t="s">
        <v>210</v>
      </c>
      <c r="F30" s="4" t="s">
        <v>270</v>
      </c>
      <c r="G30" s="4" t="s">
        <v>210</v>
      </c>
      <c r="H30" s="4" t="s">
        <v>245</v>
      </c>
      <c r="I30" s="10" t="s">
        <v>321</v>
      </c>
      <c r="J30" s="9" t="s">
        <v>210</v>
      </c>
      <c r="K30" s="4" t="s">
        <v>270</v>
      </c>
      <c r="L30" s="4" t="s">
        <v>210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321</v>
      </c>
      <c r="S30" s="9" t="s">
        <v>270</v>
      </c>
      <c r="T30" s="4" t="s">
        <v>206</v>
      </c>
      <c r="U30" s="10" t="s">
        <v>245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245</v>
      </c>
      <c r="D33" s="10" t="s">
        <v>321</v>
      </c>
      <c r="E33" s="9" t="s">
        <v>321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321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310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310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247</v>
      </c>
      <c r="C36" s="9" t="s">
        <v>316</v>
      </c>
      <c r="D36" s="10" t="s">
        <v>246</v>
      </c>
      <c r="E36" s="9" t="s">
        <v>246</v>
      </c>
      <c r="F36" s="4" t="s">
        <v>316</v>
      </c>
      <c r="G36" s="4" t="s">
        <v>245</v>
      </c>
      <c r="H36" s="4" t="s">
        <v>245</v>
      </c>
      <c r="I36" s="10" t="s">
        <v>245</v>
      </c>
      <c r="J36" s="9" t="s">
        <v>246</v>
      </c>
      <c r="K36" s="4" t="s">
        <v>316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247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316</v>
      </c>
      <c r="C39" s="9" t="s">
        <v>245</v>
      </c>
      <c r="D39" s="10" t="s">
        <v>316</v>
      </c>
      <c r="E39" s="9" t="s">
        <v>316</v>
      </c>
      <c r="F39" s="4" t="s">
        <v>245</v>
      </c>
      <c r="G39" s="4" t="s">
        <v>245</v>
      </c>
      <c r="H39" s="4" t="s">
        <v>245</v>
      </c>
      <c r="I39" s="10" t="s">
        <v>245</v>
      </c>
      <c r="J39" s="9" t="s">
        <v>316</v>
      </c>
      <c r="K39" s="4" t="s">
        <v>245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316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46" priority="13">
      <formula>$B$18&gt;0</formula>
    </cfRule>
  </conditionalFormatting>
  <conditionalFormatting sqref="A22:U22">
    <cfRule type="expression" dxfId="1545" priority="12">
      <formula>A22&lt;&gt;""</formula>
    </cfRule>
  </conditionalFormatting>
  <conditionalFormatting sqref="A25:U25">
    <cfRule type="expression" dxfId="1544" priority="11">
      <formula>A25&lt;&gt;""</formula>
    </cfRule>
  </conditionalFormatting>
  <conditionalFormatting sqref="A28:U28">
    <cfRule type="expression" dxfId="1543" priority="10">
      <formula>A28&lt;&gt;""</formula>
    </cfRule>
  </conditionalFormatting>
  <conditionalFormatting sqref="A31:U31">
    <cfRule type="expression" dxfId="1542" priority="9">
      <formula>A31&lt;&gt;""</formula>
    </cfRule>
  </conditionalFormatting>
  <conditionalFormatting sqref="A34:U34">
    <cfRule type="expression" dxfId="1541" priority="8">
      <formula>A34&lt;&gt;""</formula>
    </cfRule>
  </conditionalFormatting>
  <conditionalFormatting sqref="A37:U37">
    <cfRule type="expression" dxfId="1540" priority="7">
      <formula>A37&lt;&gt;""</formula>
    </cfRule>
  </conditionalFormatting>
  <conditionalFormatting sqref="A40:U40">
    <cfRule type="expression" dxfId="1539" priority="6">
      <formula>A40&lt;&gt;""</formula>
    </cfRule>
  </conditionalFormatting>
  <conditionalFormatting sqref="A43:U43">
    <cfRule type="expression" dxfId="1538" priority="5">
      <formula>A43&lt;&gt;""</formula>
    </cfRule>
  </conditionalFormatting>
  <conditionalFormatting sqref="A46:U46">
    <cfRule type="expression" dxfId="1537" priority="4">
      <formula>A46&lt;&gt;""</formula>
    </cfRule>
  </conditionalFormatting>
  <conditionalFormatting sqref="A49:U49">
    <cfRule type="expression" dxfId="1536" priority="3">
      <formula>A49&lt;&gt;""</formula>
    </cfRule>
  </conditionalFormatting>
  <conditionalFormatting sqref="A52:U52">
    <cfRule type="expression" dxfId="1535" priority="2">
      <formula>A52&lt;&gt;""</formula>
    </cfRule>
  </conditionalFormatting>
  <conditionalFormatting sqref="A55:U55">
    <cfRule type="expression" dxfId="15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917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478</v>
      </c>
      <c r="C20" s="9" t="s">
        <v>542</v>
      </c>
      <c r="D20" s="10" t="s">
        <v>442</v>
      </c>
      <c r="E20" s="9" t="s">
        <v>478</v>
      </c>
      <c r="F20" s="4" t="s">
        <v>439</v>
      </c>
      <c r="G20" s="4" t="s">
        <v>478</v>
      </c>
      <c r="H20" s="4" t="s">
        <v>713</v>
      </c>
      <c r="I20" s="10" t="s">
        <v>545</v>
      </c>
      <c r="J20" s="9" t="s">
        <v>478</v>
      </c>
      <c r="K20" s="4" t="s">
        <v>439</v>
      </c>
      <c r="L20" s="4" t="s">
        <v>478</v>
      </c>
      <c r="M20" s="4" t="s">
        <v>847</v>
      </c>
      <c r="N20" s="4" t="s">
        <v>520</v>
      </c>
      <c r="O20" s="4" t="s">
        <v>626</v>
      </c>
      <c r="P20" s="4" t="s">
        <v>430</v>
      </c>
      <c r="Q20" s="4" t="s">
        <v>847</v>
      </c>
      <c r="R20" s="10" t="s">
        <v>479</v>
      </c>
      <c r="S20" s="9" t="s">
        <v>602</v>
      </c>
      <c r="T20" s="4" t="s">
        <v>546</v>
      </c>
      <c r="U20" s="10" t="s">
        <v>475</v>
      </c>
    </row>
    <row r="21" spans="1:21" x14ac:dyDescent="0.25">
      <c r="A21" s="4"/>
      <c r="B21" s="9" t="s">
        <v>919</v>
      </c>
      <c r="C21" s="9" t="s">
        <v>920</v>
      </c>
      <c r="D21" s="10" t="s">
        <v>921</v>
      </c>
      <c r="E21" s="9" t="s">
        <v>702</v>
      </c>
      <c r="F21" s="4" t="s">
        <v>433</v>
      </c>
      <c r="G21" s="4" t="s">
        <v>390</v>
      </c>
      <c r="H21" s="4" t="s">
        <v>922</v>
      </c>
      <c r="I21" s="10" t="s">
        <v>334</v>
      </c>
      <c r="J21" s="9" t="s">
        <v>702</v>
      </c>
      <c r="K21" s="4" t="s">
        <v>433</v>
      </c>
      <c r="L21" s="4" t="s">
        <v>390</v>
      </c>
      <c r="M21" s="4" t="s">
        <v>210</v>
      </c>
      <c r="N21" s="4" t="s">
        <v>223</v>
      </c>
      <c r="O21" s="4" t="s">
        <v>398</v>
      </c>
      <c r="P21" s="4" t="s">
        <v>271</v>
      </c>
      <c r="Q21" s="4" t="s">
        <v>244</v>
      </c>
      <c r="R21" s="10" t="s">
        <v>800</v>
      </c>
      <c r="S21" s="9" t="s">
        <v>689</v>
      </c>
      <c r="T21" s="4" t="s">
        <v>923</v>
      </c>
      <c r="U21" s="10" t="s">
        <v>924</v>
      </c>
    </row>
    <row r="22" spans="1:21" x14ac:dyDescent="0.25">
      <c r="A22" s="4"/>
      <c r="B22" s="9" t="s">
        <v>925</v>
      </c>
      <c r="C22" s="9" t="s">
        <v>159</v>
      </c>
      <c r="D22" s="10" t="s">
        <v>158</v>
      </c>
      <c r="E22" s="9" t="s">
        <v>250</v>
      </c>
      <c r="F22" s="4" t="s">
        <v>163</v>
      </c>
      <c r="G22" s="4" t="s">
        <v>250</v>
      </c>
      <c r="H22" s="4" t="s">
        <v>161</v>
      </c>
      <c r="I22" s="10" t="s">
        <v>250</v>
      </c>
      <c r="J22" s="9" t="s">
        <v>278</v>
      </c>
      <c r="K22" s="4" t="s">
        <v>278</v>
      </c>
      <c r="L22" s="4" t="s">
        <v>278</v>
      </c>
      <c r="M22" s="4" t="s">
        <v>250</v>
      </c>
      <c r="N22" s="4" t="s">
        <v>879</v>
      </c>
      <c r="O22" s="4" t="s">
        <v>723</v>
      </c>
      <c r="P22" s="4" t="s">
        <v>278</v>
      </c>
      <c r="Q22" s="4" t="s">
        <v>250</v>
      </c>
      <c r="R22" s="10" t="s">
        <v>170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338</v>
      </c>
      <c r="C23" s="9" t="s">
        <v>359</v>
      </c>
      <c r="D23" s="10" t="s">
        <v>497</v>
      </c>
      <c r="E23" s="9" t="s">
        <v>338</v>
      </c>
      <c r="F23" s="4" t="s">
        <v>284</v>
      </c>
      <c r="G23" s="4" t="s">
        <v>338</v>
      </c>
      <c r="H23" s="4" t="s">
        <v>340</v>
      </c>
      <c r="I23" s="10" t="s">
        <v>291</v>
      </c>
      <c r="J23" s="9" t="s">
        <v>338</v>
      </c>
      <c r="K23" s="4" t="s">
        <v>284</v>
      </c>
      <c r="L23" s="4" t="s">
        <v>338</v>
      </c>
      <c r="M23" s="4" t="s">
        <v>261</v>
      </c>
      <c r="N23" s="4" t="s">
        <v>235</v>
      </c>
      <c r="O23" s="4" t="s">
        <v>383</v>
      </c>
      <c r="P23" s="4" t="s">
        <v>430</v>
      </c>
      <c r="Q23" s="4" t="s">
        <v>261</v>
      </c>
      <c r="R23" s="10" t="s">
        <v>341</v>
      </c>
      <c r="S23" s="9" t="s">
        <v>328</v>
      </c>
      <c r="T23" s="4" t="s">
        <v>402</v>
      </c>
      <c r="U23" s="10" t="s">
        <v>253</v>
      </c>
    </row>
    <row r="24" spans="1:21" x14ac:dyDescent="0.25">
      <c r="A24" s="4"/>
      <c r="B24" s="9" t="s">
        <v>926</v>
      </c>
      <c r="C24" s="9" t="s">
        <v>416</v>
      </c>
      <c r="D24" s="10" t="s">
        <v>367</v>
      </c>
      <c r="E24" s="9" t="s">
        <v>927</v>
      </c>
      <c r="F24" s="4" t="s">
        <v>313</v>
      </c>
      <c r="G24" s="4" t="s">
        <v>331</v>
      </c>
      <c r="H24" s="4" t="s">
        <v>389</v>
      </c>
      <c r="I24" s="10" t="s">
        <v>348</v>
      </c>
      <c r="J24" s="9" t="s">
        <v>927</v>
      </c>
      <c r="K24" s="4" t="s">
        <v>313</v>
      </c>
      <c r="L24" s="4" t="s">
        <v>331</v>
      </c>
      <c r="M24" s="4" t="s">
        <v>270</v>
      </c>
      <c r="N24" s="4" t="s">
        <v>246</v>
      </c>
      <c r="O24" s="4" t="s">
        <v>270</v>
      </c>
      <c r="P24" s="4" t="s">
        <v>271</v>
      </c>
      <c r="Q24" s="4" t="s">
        <v>247</v>
      </c>
      <c r="R24" s="10" t="s">
        <v>272</v>
      </c>
      <c r="S24" s="9" t="s">
        <v>398</v>
      </c>
      <c r="T24" s="4" t="s">
        <v>231</v>
      </c>
      <c r="U24" s="10" t="s">
        <v>928</v>
      </c>
    </row>
    <row r="25" spans="1:21" x14ac:dyDescent="0.25">
      <c r="A25" s="4"/>
      <c r="B25" s="9" t="s">
        <v>929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171</v>
      </c>
      <c r="P25" s="4" t="s">
        <v>170</v>
      </c>
      <c r="Q25" s="4" t="s">
        <v>250</v>
      </c>
      <c r="R25" s="10" t="s">
        <v>250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33" priority="13">
      <formula>$B$18&gt;0</formula>
    </cfRule>
  </conditionalFormatting>
  <conditionalFormatting sqref="A22:U22">
    <cfRule type="expression" dxfId="1532" priority="12">
      <formula>A22&lt;&gt;""</formula>
    </cfRule>
  </conditionalFormatting>
  <conditionalFormatting sqref="A25:U25">
    <cfRule type="expression" dxfId="1531" priority="11">
      <formula>A25&lt;&gt;""</formula>
    </cfRule>
  </conditionalFormatting>
  <conditionalFormatting sqref="A28:U28">
    <cfRule type="expression" dxfId="1530" priority="10">
      <formula>A28&lt;&gt;""</formula>
    </cfRule>
  </conditionalFormatting>
  <conditionalFormatting sqref="A31:U31">
    <cfRule type="expression" dxfId="1529" priority="9">
      <formula>A31&lt;&gt;""</formula>
    </cfRule>
  </conditionalFormatting>
  <conditionalFormatting sqref="A34:U34">
    <cfRule type="expression" dxfId="1528" priority="8">
      <formula>A34&lt;&gt;""</formula>
    </cfRule>
  </conditionalFormatting>
  <conditionalFormatting sqref="A37:U37">
    <cfRule type="expression" dxfId="1527" priority="7">
      <formula>A37&lt;&gt;""</formula>
    </cfRule>
  </conditionalFormatting>
  <conditionalFormatting sqref="A40:U40">
    <cfRule type="expression" dxfId="1526" priority="6">
      <formula>A40&lt;&gt;""</formula>
    </cfRule>
  </conditionalFormatting>
  <conditionalFormatting sqref="A43:U43">
    <cfRule type="expression" dxfId="1525" priority="5">
      <formula>A43&lt;&gt;""</formula>
    </cfRule>
  </conditionalFormatting>
  <conditionalFormatting sqref="A46:U46">
    <cfRule type="expression" dxfId="1524" priority="4">
      <formula>A46&lt;&gt;""</formula>
    </cfRule>
  </conditionalFormatting>
  <conditionalFormatting sqref="A49:U49">
    <cfRule type="expression" dxfId="1523" priority="3">
      <formula>A49&lt;&gt;""</formula>
    </cfRule>
  </conditionalFormatting>
  <conditionalFormatting sqref="A52:U52">
    <cfRule type="expression" dxfId="1522" priority="2">
      <formula>A52&lt;&gt;""</formula>
    </cfRule>
  </conditionalFormatting>
  <conditionalFormatting sqref="A55:U55">
    <cfRule type="expression" dxfId="15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930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374</v>
      </c>
      <c r="C20" s="9" t="s">
        <v>355</v>
      </c>
      <c r="D20" s="10" t="s">
        <v>326</v>
      </c>
      <c r="E20" s="9" t="s">
        <v>355</v>
      </c>
      <c r="F20" s="4" t="s">
        <v>325</v>
      </c>
      <c r="G20" s="4" t="s">
        <v>326</v>
      </c>
      <c r="H20" s="4" t="s">
        <v>308</v>
      </c>
      <c r="I20" s="10" t="s">
        <v>384</v>
      </c>
      <c r="J20" s="9" t="s">
        <v>355</v>
      </c>
      <c r="K20" s="4" t="s">
        <v>325</v>
      </c>
      <c r="L20" s="4" t="s">
        <v>326</v>
      </c>
      <c r="M20" s="4" t="s">
        <v>353</v>
      </c>
      <c r="N20" s="4" t="s">
        <v>237</v>
      </c>
      <c r="O20" s="4" t="s">
        <v>308</v>
      </c>
      <c r="P20" s="4" t="s">
        <v>237</v>
      </c>
      <c r="Q20" s="4" t="s">
        <v>340</v>
      </c>
      <c r="R20" s="10" t="s">
        <v>325</v>
      </c>
      <c r="S20" s="9" t="s">
        <v>326</v>
      </c>
      <c r="T20" s="4" t="s">
        <v>289</v>
      </c>
      <c r="U20" s="10" t="s">
        <v>235</v>
      </c>
    </row>
    <row r="21" spans="1:21" x14ac:dyDescent="0.25">
      <c r="A21" s="4"/>
      <c r="B21" s="9" t="s">
        <v>931</v>
      </c>
      <c r="C21" s="9" t="s">
        <v>553</v>
      </c>
      <c r="D21" s="10" t="s">
        <v>932</v>
      </c>
      <c r="E21" s="9" t="s">
        <v>933</v>
      </c>
      <c r="F21" s="4" t="s">
        <v>299</v>
      </c>
      <c r="G21" s="4" t="s">
        <v>350</v>
      </c>
      <c r="H21" s="4" t="s">
        <v>315</v>
      </c>
      <c r="I21" s="10" t="s">
        <v>301</v>
      </c>
      <c r="J21" s="9" t="s">
        <v>933</v>
      </c>
      <c r="K21" s="4" t="s">
        <v>299</v>
      </c>
      <c r="L21" s="4" t="s">
        <v>350</v>
      </c>
      <c r="M21" s="4" t="s">
        <v>247</v>
      </c>
      <c r="N21" s="4" t="s">
        <v>245</v>
      </c>
      <c r="O21" s="4" t="s">
        <v>316</v>
      </c>
      <c r="P21" s="4" t="s">
        <v>245</v>
      </c>
      <c r="Q21" s="4" t="s">
        <v>246</v>
      </c>
      <c r="R21" s="10" t="s">
        <v>207</v>
      </c>
      <c r="S21" s="9" t="s">
        <v>409</v>
      </c>
      <c r="T21" s="4" t="s">
        <v>934</v>
      </c>
      <c r="U21" s="10" t="s">
        <v>303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163</v>
      </c>
      <c r="F22" s="4" t="s">
        <v>250</v>
      </c>
      <c r="G22" s="4" t="s">
        <v>250</v>
      </c>
      <c r="H22" s="4" t="s">
        <v>160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510</v>
      </c>
      <c r="B23" s="9" t="s">
        <v>601</v>
      </c>
      <c r="C23" s="9" t="s">
        <v>600</v>
      </c>
      <c r="D23" s="10" t="s">
        <v>683</v>
      </c>
      <c r="E23" s="9" t="s">
        <v>600</v>
      </c>
      <c r="F23" s="4" t="s">
        <v>516</v>
      </c>
      <c r="G23" s="4" t="s">
        <v>683</v>
      </c>
      <c r="H23" s="4" t="s">
        <v>604</v>
      </c>
      <c r="I23" s="10" t="s">
        <v>605</v>
      </c>
      <c r="J23" s="9" t="s">
        <v>600</v>
      </c>
      <c r="K23" s="4" t="s">
        <v>516</v>
      </c>
      <c r="L23" s="4" t="s">
        <v>683</v>
      </c>
      <c r="M23" s="4" t="s">
        <v>543</v>
      </c>
      <c r="N23" s="4" t="s">
        <v>663</v>
      </c>
      <c r="O23" s="4" t="s">
        <v>604</v>
      </c>
      <c r="P23" s="4" t="s">
        <v>663</v>
      </c>
      <c r="Q23" s="4" t="s">
        <v>713</v>
      </c>
      <c r="R23" s="10" t="s">
        <v>516</v>
      </c>
      <c r="S23" s="9" t="s">
        <v>683</v>
      </c>
      <c r="T23" s="4" t="s">
        <v>523</v>
      </c>
      <c r="U23" s="10" t="s">
        <v>520</v>
      </c>
    </row>
    <row r="24" spans="1:21" x14ac:dyDescent="0.25">
      <c r="A24" s="4"/>
      <c r="B24" s="9" t="s">
        <v>664</v>
      </c>
      <c r="C24" s="9" t="s">
        <v>935</v>
      </c>
      <c r="D24" s="10" t="s">
        <v>936</v>
      </c>
      <c r="E24" s="9" t="s">
        <v>937</v>
      </c>
      <c r="F24" s="4" t="s">
        <v>756</v>
      </c>
      <c r="G24" s="4" t="s">
        <v>938</v>
      </c>
      <c r="H24" s="4" t="s">
        <v>785</v>
      </c>
      <c r="I24" s="10" t="s">
        <v>487</v>
      </c>
      <c r="J24" s="9" t="s">
        <v>937</v>
      </c>
      <c r="K24" s="4" t="s">
        <v>756</v>
      </c>
      <c r="L24" s="4" t="s">
        <v>938</v>
      </c>
      <c r="M24" s="4" t="s">
        <v>207</v>
      </c>
      <c r="N24" s="4" t="s">
        <v>224</v>
      </c>
      <c r="O24" s="4" t="s">
        <v>569</v>
      </c>
      <c r="P24" s="4" t="s">
        <v>226</v>
      </c>
      <c r="Q24" s="4" t="s">
        <v>270</v>
      </c>
      <c r="R24" s="10" t="s">
        <v>275</v>
      </c>
      <c r="S24" s="9" t="s">
        <v>939</v>
      </c>
      <c r="T24" s="4" t="s">
        <v>940</v>
      </c>
      <c r="U24" s="10" t="s">
        <v>941</v>
      </c>
    </row>
    <row r="25" spans="1:21" x14ac:dyDescent="0.25">
      <c r="A25" s="4"/>
      <c r="B25" s="9" t="s">
        <v>942</v>
      </c>
      <c r="C25" s="9" t="s">
        <v>159</v>
      </c>
      <c r="D25" s="10" t="s">
        <v>158</v>
      </c>
      <c r="E25" s="9" t="s">
        <v>673</v>
      </c>
      <c r="F25" s="4" t="s">
        <v>493</v>
      </c>
      <c r="G25" s="4" t="s">
        <v>493</v>
      </c>
      <c r="H25" s="4" t="s">
        <v>458</v>
      </c>
      <c r="I25" s="10" t="s">
        <v>163</v>
      </c>
      <c r="J25" s="9" t="s">
        <v>943</v>
      </c>
      <c r="K25" s="4" t="s">
        <v>944</v>
      </c>
      <c r="L25" s="4" t="s">
        <v>944</v>
      </c>
      <c r="M25" s="4" t="s">
        <v>945</v>
      </c>
      <c r="N25" s="4" t="s">
        <v>946</v>
      </c>
      <c r="O25" s="4" t="s">
        <v>946</v>
      </c>
      <c r="P25" s="4" t="s">
        <v>946</v>
      </c>
      <c r="Q25" s="4" t="s">
        <v>250</v>
      </c>
      <c r="R25" s="10" t="s">
        <v>944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20" priority="13">
      <formula>$B$18&gt;0</formula>
    </cfRule>
  </conditionalFormatting>
  <conditionalFormatting sqref="A22:U22">
    <cfRule type="expression" dxfId="1519" priority="12">
      <formula>A22&lt;&gt;""</formula>
    </cfRule>
  </conditionalFormatting>
  <conditionalFormatting sqref="A25:U25">
    <cfRule type="expression" dxfId="1518" priority="11">
      <formula>A25&lt;&gt;""</formula>
    </cfRule>
  </conditionalFormatting>
  <conditionalFormatting sqref="A28:U28">
    <cfRule type="expression" dxfId="1517" priority="10">
      <formula>A28&lt;&gt;""</formula>
    </cfRule>
  </conditionalFormatting>
  <conditionalFormatting sqref="A31:U31">
    <cfRule type="expression" dxfId="1516" priority="9">
      <formula>A31&lt;&gt;""</formula>
    </cfRule>
  </conditionalFormatting>
  <conditionalFormatting sqref="A34:U34">
    <cfRule type="expression" dxfId="1515" priority="8">
      <formula>A34&lt;&gt;""</formula>
    </cfRule>
  </conditionalFormatting>
  <conditionalFormatting sqref="A37:U37">
    <cfRule type="expression" dxfId="1514" priority="7">
      <formula>A37&lt;&gt;""</formula>
    </cfRule>
  </conditionalFormatting>
  <conditionalFormatting sqref="A40:U40">
    <cfRule type="expression" dxfId="1513" priority="6">
      <formula>A40&lt;&gt;""</formula>
    </cfRule>
  </conditionalFormatting>
  <conditionalFormatting sqref="A43:U43">
    <cfRule type="expression" dxfId="1512" priority="5">
      <formula>A43&lt;&gt;""</formula>
    </cfRule>
  </conditionalFormatting>
  <conditionalFormatting sqref="A46:U46">
    <cfRule type="expression" dxfId="1511" priority="4">
      <formula>A46&lt;&gt;""</formula>
    </cfRule>
  </conditionalFormatting>
  <conditionalFormatting sqref="A49:U49">
    <cfRule type="expression" dxfId="1510" priority="3">
      <formula>A49&lt;&gt;""</formula>
    </cfRule>
  </conditionalFormatting>
  <conditionalFormatting sqref="A52:U52">
    <cfRule type="expression" dxfId="1509" priority="2">
      <formula>A52&lt;&gt;""</formula>
    </cfRule>
  </conditionalFormatting>
  <conditionalFormatting sqref="A55:U55">
    <cfRule type="expression" dxfId="15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947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519</v>
      </c>
      <c r="C20" s="9" t="s">
        <v>518</v>
      </c>
      <c r="D20" s="10" t="s">
        <v>515</v>
      </c>
      <c r="E20" s="9" t="s">
        <v>517</v>
      </c>
      <c r="F20" s="4" t="s">
        <v>601</v>
      </c>
      <c r="G20" s="4" t="s">
        <v>628</v>
      </c>
      <c r="H20" s="4" t="s">
        <v>519</v>
      </c>
      <c r="I20" s="10" t="s">
        <v>601</v>
      </c>
      <c r="J20" s="9" t="s">
        <v>517</v>
      </c>
      <c r="K20" s="4" t="s">
        <v>601</v>
      </c>
      <c r="L20" s="4" t="s">
        <v>628</v>
      </c>
      <c r="M20" s="4" t="s">
        <v>521</v>
      </c>
      <c r="N20" s="4" t="s">
        <v>663</v>
      </c>
      <c r="O20" s="4" t="s">
        <v>603</v>
      </c>
      <c r="P20" s="4" t="s">
        <v>522</v>
      </c>
      <c r="Q20" s="4" t="s">
        <v>517</v>
      </c>
      <c r="R20" s="10" t="s">
        <v>516</v>
      </c>
      <c r="S20" s="9" t="s">
        <v>515</v>
      </c>
      <c r="T20" s="4" t="s">
        <v>517</v>
      </c>
      <c r="U20" s="10" t="s">
        <v>516</v>
      </c>
    </row>
    <row r="21" spans="1:21" x14ac:dyDescent="0.25">
      <c r="A21" s="4"/>
      <c r="B21" s="9" t="s">
        <v>948</v>
      </c>
      <c r="C21" s="9" t="s">
        <v>949</v>
      </c>
      <c r="D21" s="10" t="s">
        <v>950</v>
      </c>
      <c r="E21" s="9" t="s">
        <v>951</v>
      </c>
      <c r="F21" s="4" t="s">
        <v>490</v>
      </c>
      <c r="G21" s="4" t="s">
        <v>952</v>
      </c>
      <c r="H21" s="4" t="s">
        <v>718</v>
      </c>
      <c r="I21" s="10" t="s">
        <v>303</v>
      </c>
      <c r="J21" s="9" t="s">
        <v>951</v>
      </c>
      <c r="K21" s="4" t="s">
        <v>490</v>
      </c>
      <c r="L21" s="4" t="s">
        <v>952</v>
      </c>
      <c r="M21" s="4" t="s">
        <v>301</v>
      </c>
      <c r="N21" s="4" t="s">
        <v>224</v>
      </c>
      <c r="O21" s="4" t="s">
        <v>389</v>
      </c>
      <c r="P21" s="4" t="s">
        <v>427</v>
      </c>
      <c r="Q21" s="4" t="s">
        <v>210</v>
      </c>
      <c r="R21" s="10" t="s">
        <v>555</v>
      </c>
      <c r="S21" s="9" t="s">
        <v>386</v>
      </c>
      <c r="T21" s="4" t="s">
        <v>953</v>
      </c>
      <c r="U21" s="10" t="s">
        <v>531</v>
      </c>
    </row>
    <row r="22" spans="1:21" x14ac:dyDescent="0.25">
      <c r="A22" s="4"/>
      <c r="B22" s="9" t="s">
        <v>954</v>
      </c>
      <c r="C22" s="9" t="s">
        <v>159</v>
      </c>
      <c r="D22" s="10" t="s">
        <v>158</v>
      </c>
      <c r="E22" s="9" t="s">
        <v>561</v>
      </c>
      <c r="F22" s="4" t="s">
        <v>578</v>
      </c>
      <c r="G22" s="4" t="s">
        <v>955</v>
      </c>
      <c r="H22" s="4" t="s">
        <v>161</v>
      </c>
      <c r="I22" s="10" t="s">
        <v>162</v>
      </c>
      <c r="J22" s="9" t="s">
        <v>956</v>
      </c>
      <c r="K22" s="4" t="s">
        <v>957</v>
      </c>
      <c r="L22" s="4" t="s">
        <v>958</v>
      </c>
      <c r="M22" s="4" t="s">
        <v>250</v>
      </c>
      <c r="N22" s="4" t="s">
        <v>782</v>
      </c>
      <c r="O22" s="4" t="s">
        <v>370</v>
      </c>
      <c r="P22" s="4" t="s">
        <v>169</v>
      </c>
      <c r="Q22" s="4" t="s">
        <v>250</v>
      </c>
      <c r="R22" s="10" t="s">
        <v>370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510</v>
      </c>
      <c r="B23" s="9" t="s">
        <v>239</v>
      </c>
      <c r="C23" s="9" t="s">
        <v>233</v>
      </c>
      <c r="D23" s="10" t="s">
        <v>238</v>
      </c>
      <c r="E23" s="9" t="s">
        <v>236</v>
      </c>
      <c r="F23" s="4" t="s">
        <v>374</v>
      </c>
      <c r="G23" s="4" t="s">
        <v>473</v>
      </c>
      <c r="H23" s="4" t="s">
        <v>239</v>
      </c>
      <c r="I23" s="10" t="s">
        <v>374</v>
      </c>
      <c r="J23" s="9" t="s">
        <v>236</v>
      </c>
      <c r="K23" s="4" t="s">
        <v>374</v>
      </c>
      <c r="L23" s="4" t="s">
        <v>473</v>
      </c>
      <c r="M23" s="4" t="s">
        <v>234</v>
      </c>
      <c r="N23" s="4" t="s">
        <v>237</v>
      </c>
      <c r="O23" s="4" t="s">
        <v>327</v>
      </c>
      <c r="P23" s="4" t="s">
        <v>288</v>
      </c>
      <c r="Q23" s="4" t="s">
        <v>236</v>
      </c>
      <c r="R23" s="10" t="s">
        <v>325</v>
      </c>
      <c r="S23" s="9" t="s">
        <v>238</v>
      </c>
      <c r="T23" s="4" t="s">
        <v>236</v>
      </c>
      <c r="U23" s="10" t="s">
        <v>325</v>
      </c>
    </row>
    <row r="24" spans="1:21" x14ac:dyDescent="0.25">
      <c r="A24" s="4"/>
      <c r="B24" s="9" t="s">
        <v>305</v>
      </c>
      <c r="C24" s="9" t="s">
        <v>757</v>
      </c>
      <c r="D24" s="10" t="s">
        <v>959</v>
      </c>
      <c r="E24" s="9" t="s">
        <v>612</v>
      </c>
      <c r="F24" s="4" t="s">
        <v>318</v>
      </c>
      <c r="G24" s="4" t="s">
        <v>224</v>
      </c>
      <c r="H24" s="4" t="s">
        <v>273</v>
      </c>
      <c r="I24" s="10" t="s">
        <v>207</v>
      </c>
      <c r="J24" s="9" t="s">
        <v>612</v>
      </c>
      <c r="K24" s="4" t="s">
        <v>318</v>
      </c>
      <c r="L24" s="4" t="s">
        <v>224</v>
      </c>
      <c r="M24" s="4" t="s">
        <v>316</v>
      </c>
      <c r="N24" s="4" t="s">
        <v>245</v>
      </c>
      <c r="O24" s="4" t="s">
        <v>300</v>
      </c>
      <c r="P24" s="4" t="s">
        <v>315</v>
      </c>
      <c r="Q24" s="4" t="s">
        <v>316</v>
      </c>
      <c r="R24" s="10" t="s">
        <v>207</v>
      </c>
      <c r="S24" s="9" t="s">
        <v>224</v>
      </c>
      <c r="T24" s="4" t="s">
        <v>331</v>
      </c>
      <c r="U24" s="10" t="s">
        <v>591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07" priority="13">
      <formula>$B$18&gt;0</formula>
    </cfRule>
  </conditionalFormatting>
  <conditionalFormatting sqref="A22:U22">
    <cfRule type="expression" dxfId="1506" priority="12">
      <formula>A22&lt;&gt;""</formula>
    </cfRule>
  </conditionalFormatting>
  <conditionalFormatting sqref="A25:U25">
    <cfRule type="expression" dxfId="1505" priority="11">
      <formula>A25&lt;&gt;""</formula>
    </cfRule>
  </conditionalFormatting>
  <conditionalFormatting sqref="A28:U28">
    <cfRule type="expression" dxfId="1504" priority="10">
      <formula>A28&lt;&gt;""</formula>
    </cfRule>
  </conditionalFormatting>
  <conditionalFormatting sqref="A31:U31">
    <cfRule type="expression" dxfId="1503" priority="9">
      <formula>A31&lt;&gt;""</formula>
    </cfRule>
  </conditionalFormatting>
  <conditionalFormatting sqref="A34:U34">
    <cfRule type="expression" dxfId="1502" priority="8">
      <formula>A34&lt;&gt;""</formula>
    </cfRule>
  </conditionalFormatting>
  <conditionalFormatting sqref="A37:U37">
    <cfRule type="expression" dxfId="1501" priority="7">
      <formula>A37&lt;&gt;""</formula>
    </cfRule>
  </conditionalFormatting>
  <conditionalFormatting sqref="A40:U40">
    <cfRule type="expression" dxfId="1500" priority="6">
      <formula>A40&lt;&gt;""</formula>
    </cfRule>
  </conditionalFormatting>
  <conditionalFormatting sqref="A43:U43">
    <cfRule type="expression" dxfId="1499" priority="5">
      <formula>A43&lt;&gt;""</formula>
    </cfRule>
  </conditionalFormatting>
  <conditionalFormatting sqref="A46:U46">
    <cfRule type="expression" dxfId="1498" priority="4">
      <formula>A46&lt;&gt;""</formula>
    </cfRule>
  </conditionalFormatting>
  <conditionalFormatting sqref="A49:U49">
    <cfRule type="expression" dxfId="1497" priority="3">
      <formula>A49&lt;&gt;""</formula>
    </cfRule>
  </conditionalFormatting>
  <conditionalFormatting sqref="A52:U52">
    <cfRule type="expression" dxfId="1496" priority="2">
      <formula>A52&lt;&gt;""</formula>
    </cfRule>
  </conditionalFormatting>
  <conditionalFormatting sqref="A55:U55">
    <cfRule type="expression" dxfId="14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960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479</v>
      </c>
      <c r="C20" s="9" t="s">
        <v>546</v>
      </c>
      <c r="D20" s="10" t="s">
        <v>479</v>
      </c>
      <c r="E20" s="9" t="s">
        <v>546</v>
      </c>
      <c r="F20" s="4" t="s">
        <v>443</v>
      </c>
      <c r="G20" s="4" t="s">
        <v>547</v>
      </c>
      <c r="H20" s="4" t="s">
        <v>478</v>
      </c>
      <c r="I20" s="10" t="s">
        <v>547</v>
      </c>
      <c r="J20" s="9" t="s">
        <v>546</v>
      </c>
      <c r="K20" s="4" t="s">
        <v>443</v>
      </c>
      <c r="L20" s="4" t="s">
        <v>547</v>
      </c>
      <c r="M20" s="4" t="s">
        <v>430</v>
      </c>
      <c r="N20" s="4" t="s">
        <v>518</v>
      </c>
      <c r="O20" s="4" t="s">
        <v>439</v>
      </c>
      <c r="P20" s="4" t="s">
        <v>255</v>
      </c>
      <c r="Q20" s="4" t="s">
        <v>259</v>
      </c>
      <c r="R20" s="10" t="s">
        <v>542</v>
      </c>
      <c r="S20" s="9" t="s">
        <v>252</v>
      </c>
      <c r="T20" s="4" t="s">
        <v>547</v>
      </c>
      <c r="U20" s="10" t="s">
        <v>626</v>
      </c>
    </row>
    <row r="21" spans="1:21" x14ac:dyDescent="0.25">
      <c r="A21" s="4"/>
      <c r="B21" s="9" t="s">
        <v>961</v>
      </c>
      <c r="C21" s="9" t="s">
        <v>962</v>
      </c>
      <c r="D21" s="10" t="s">
        <v>963</v>
      </c>
      <c r="E21" s="9" t="s">
        <v>776</v>
      </c>
      <c r="F21" s="4" t="s">
        <v>553</v>
      </c>
      <c r="G21" s="4" t="s">
        <v>202</v>
      </c>
      <c r="H21" s="4" t="s">
        <v>242</v>
      </c>
      <c r="I21" s="10" t="s">
        <v>397</v>
      </c>
      <c r="J21" s="9" t="s">
        <v>776</v>
      </c>
      <c r="K21" s="4" t="s">
        <v>553</v>
      </c>
      <c r="L21" s="4" t="s">
        <v>202</v>
      </c>
      <c r="M21" s="4" t="s">
        <v>300</v>
      </c>
      <c r="N21" s="4" t="s">
        <v>209</v>
      </c>
      <c r="O21" s="4" t="s">
        <v>408</v>
      </c>
      <c r="P21" s="4" t="s">
        <v>301</v>
      </c>
      <c r="Q21" s="4" t="s">
        <v>244</v>
      </c>
      <c r="R21" s="10" t="s">
        <v>635</v>
      </c>
      <c r="S21" s="9" t="s">
        <v>839</v>
      </c>
      <c r="T21" s="4" t="s">
        <v>964</v>
      </c>
      <c r="U21" s="10" t="s">
        <v>671</v>
      </c>
    </row>
    <row r="22" spans="1:21" x14ac:dyDescent="0.25">
      <c r="A22" s="4"/>
      <c r="B22" s="9" t="s">
        <v>965</v>
      </c>
      <c r="C22" s="9" t="s">
        <v>250</v>
      </c>
      <c r="D22" s="10" t="s">
        <v>250</v>
      </c>
      <c r="E22" s="9" t="s">
        <v>161</v>
      </c>
      <c r="F22" s="4" t="s">
        <v>966</v>
      </c>
      <c r="G22" s="4" t="s">
        <v>161</v>
      </c>
      <c r="H22" s="4" t="s">
        <v>250</v>
      </c>
      <c r="I22" s="10" t="s">
        <v>250</v>
      </c>
      <c r="J22" s="9" t="s">
        <v>371</v>
      </c>
      <c r="K22" s="4" t="s">
        <v>957</v>
      </c>
      <c r="L22" s="4" t="s">
        <v>371</v>
      </c>
      <c r="M22" s="4" t="s">
        <v>169</v>
      </c>
      <c r="N22" s="4" t="s">
        <v>372</v>
      </c>
      <c r="O22" s="4" t="s">
        <v>169</v>
      </c>
      <c r="P22" s="4" t="s">
        <v>169</v>
      </c>
      <c r="Q22" s="4" t="s">
        <v>250</v>
      </c>
      <c r="R22" s="10" t="s">
        <v>169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341</v>
      </c>
      <c r="C23" s="9" t="s">
        <v>402</v>
      </c>
      <c r="D23" s="10" t="s">
        <v>341</v>
      </c>
      <c r="E23" s="9" t="s">
        <v>402</v>
      </c>
      <c r="F23" s="4" t="s">
        <v>414</v>
      </c>
      <c r="G23" s="4" t="s">
        <v>342</v>
      </c>
      <c r="H23" s="4" t="s">
        <v>338</v>
      </c>
      <c r="I23" s="10" t="s">
        <v>342</v>
      </c>
      <c r="J23" s="9" t="s">
        <v>402</v>
      </c>
      <c r="K23" s="4" t="s">
        <v>414</v>
      </c>
      <c r="L23" s="4" t="s">
        <v>342</v>
      </c>
      <c r="M23" s="4" t="s">
        <v>430</v>
      </c>
      <c r="N23" s="4" t="s">
        <v>233</v>
      </c>
      <c r="O23" s="4" t="s">
        <v>284</v>
      </c>
      <c r="P23" s="4" t="s">
        <v>254</v>
      </c>
      <c r="Q23" s="4" t="s">
        <v>258</v>
      </c>
      <c r="R23" s="10" t="s">
        <v>359</v>
      </c>
      <c r="S23" s="9" t="s">
        <v>476</v>
      </c>
      <c r="T23" s="4" t="s">
        <v>342</v>
      </c>
      <c r="U23" s="10" t="s">
        <v>383</v>
      </c>
    </row>
    <row r="24" spans="1:21" x14ac:dyDescent="0.25">
      <c r="A24" s="4"/>
      <c r="B24" s="9" t="s">
        <v>967</v>
      </c>
      <c r="C24" s="9" t="s">
        <v>717</v>
      </c>
      <c r="D24" s="10" t="s">
        <v>661</v>
      </c>
      <c r="E24" s="9" t="s">
        <v>830</v>
      </c>
      <c r="F24" s="4" t="s">
        <v>556</v>
      </c>
      <c r="G24" s="4" t="s">
        <v>718</v>
      </c>
      <c r="H24" s="4" t="s">
        <v>538</v>
      </c>
      <c r="I24" s="10" t="s">
        <v>427</v>
      </c>
      <c r="J24" s="9" t="s">
        <v>830</v>
      </c>
      <c r="K24" s="4" t="s">
        <v>556</v>
      </c>
      <c r="L24" s="4" t="s">
        <v>718</v>
      </c>
      <c r="M24" s="4" t="s">
        <v>300</v>
      </c>
      <c r="N24" s="4" t="s">
        <v>316</v>
      </c>
      <c r="O24" s="4" t="s">
        <v>209</v>
      </c>
      <c r="P24" s="4" t="s">
        <v>273</v>
      </c>
      <c r="Q24" s="4" t="s">
        <v>247</v>
      </c>
      <c r="R24" s="10" t="s">
        <v>408</v>
      </c>
      <c r="S24" s="9" t="s">
        <v>248</v>
      </c>
      <c r="T24" s="4" t="s">
        <v>968</v>
      </c>
      <c r="U24" s="10" t="s">
        <v>407</v>
      </c>
    </row>
    <row r="25" spans="1:21" x14ac:dyDescent="0.25">
      <c r="A25" s="4"/>
      <c r="B25" s="9" t="s">
        <v>461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94" priority="13">
      <formula>$B$18&gt;0</formula>
    </cfRule>
  </conditionalFormatting>
  <conditionalFormatting sqref="A22:U22">
    <cfRule type="expression" dxfId="1493" priority="12">
      <formula>A22&lt;&gt;""</formula>
    </cfRule>
  </conditionalFormatting>
  <conditionalFormatting sqref="A25:U25">
    <cfRule type="expression" dxfId="1492" priority="11">
      <formula>A25&lt;&gt;""</formula>
    </cfRule>
  </conditionalFormatting>
  <conditionalFormatting sqref="A28:U28">
    <cfRule type="expression" dxfId="1491" priority="10">
      <formula>A28&lt;&gt;""</formula>
    </cfRule>
  </conditionalFormatting>
  <conditionalFormatting sqref="A31:U31">
    <cfRule type="expression" dxfId="1490" priority="9">
      <formula>A31&lt;&gt;""</formula>
    </cfRule>
  </conditionalFormatting>
  <conditionalFormatting sqref="A34:U34">
    <cfRule type="expression" dxfId="1489" priority="8">
      <formula>A34&lt;&gt;""</formula>
    </cfRule>
  </conditionalFormatting>
  <conditionalFormatting sqref="A37:U37">
    <cfRule type="expression" dxfId="1488" priority="7">
      <formula>A37&lt;&gt;""</formula>
    </cfRule>
  </conditionalFormatting>
  <conditionalFormatting sqref="A40:U40">
    <cfRule type="expression" dxfId="1487" priority="6">
      <formula>A40&lt;&gt;""</formula>
    </cfRule>
  </conditionalFormatting>
  <conditionalFormatting sqref="A43:U43">
    <cfRule type="expression" dxfId="1486" priority="5">
      <formula>A43&lt;&gt;""</formula>
    </cfRule>
  </conditionalFormatting>
  <conditionalFormatting sqref="A46:U46">
    <cfRule type="expression" dxfId="1485" priority="4">
      <formula>A46&lt;&gt;""</formula>
    </cfRule>
  </conditionalFormatting>
  <conditionalFormatting sqref="A49:U49">
    <cfRule type="expression" dxfId="1484" priority="3">
      <formula>A49&lt;&gt;""</formula>
    </cfRule>
  </conditionalFormatting>
  <conditionalFormatting sqref="A52:U52">
    <cfRule type="expression" dxfId="1483" priority="2">
      <formula>A52&lt;&gt;""</formula>
    </cfRule>
  </conditionalFormatting>
  <conditionalFormatting sqref="A55:U55">
    <cfRule type="expression" dxfId="14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969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602</v>
      </c>
      <c r="C20" s="9" t="s">
        <v>605</v>
      </c>
      <c r="D20" s="10" t="s">
        <v>444</v>
      </c>
      <c r="E20" s="9" t="s">
        <v>600</v>
      </c>
      <c r="F20" s="4" t="s">
        <v>602</v>
      </c>
      <c r="G20" s="4" t="s">
        <v>479</v>
      </c>
      <c r="H20" s="4" t="s">
        <v>256</v>
      </c>
      <c r="I20" s="10" t="s">
        <v>445</v>
      </c>
      <c r="J20" s="9" t="s">
        <v>600</v>
      </c>
      <c r="K20" s="4" t="s">
        <v>602</v>
      </c>
      <c r="L20" s="4" t="s">
        <v>479</v>
      </c>
      <c r="M20" s="4" t="s">
        <v>257</v>
      </c>
      <c r="N20" s="4" t="s">
        <v>600</v>
      </c>
      <c r="O20" s="4" t="s">
        <v>543</v>
      </c>
      <c r="P20" s="4" t="s">
        <v>479</v>
      </c>
      <c r="Q20" s="4" t="s">
        <v>522</v>
      </c>
      <c r="R20" s="10" t="s">
        <v>444</v>
      </c>
      <c r="S20" s="9" t="s">
        <v>286</v>
      </c>
      <c r="T20" s="4" t="s">
        <v>444</v>
      </c>
      <c r="U20" s="10" t="s">
        <v>521</v>
      </c>
    </row>
    <row r="21" spans="1:21" x14ac:dyDescent="0.25">
      <c r="A21" s="4"/>
      <c r="B21" s="9" t="s">
        <v>970</v>
      </c>
      <c r="C21" s="9" t="s">
        <v>971</v>
      </c>
      <c r="D21" s="10" t="s">
        <v>972</v>
      </c>
      <c r="E21" s="9" t="s">
        <v>973</v>
      </c>
      <c r="F21" s="4" t="s">
        <v>814</v>
      </c>
      <c r="G21" s="4" t="s">
        <v>974</v>
      </c>
      <c r="H21" s="4" t="s">
        <v>451</v>
      </c>
      <c r="I21" s="10" t="s">
        <v>537</v>
      </c>
      <c r="J21" s="9" t="s">
        <v>973</v>
      </c>
      <c r="K21" s="4" t="s">
        <v>814</v>
      </c>
      <c r="L21" s="4" t="s">
        <v>974</v>
      </c>
      <c r="M21" s="4" t="s">
        <v>227</v>
      </c>
      <c r="N21" s="4" t="s">
        <v>301</v>
      </c>
      <c r="O21" s="4" t="s">
        <v>594</v>
      </c>
      <c r="P21" s="4" t="s">
        <v>206</v>
      </c>
      <c r="Q21" s="4" t="s">
        <v>210</v>
      </c>
      <c r="R21" s="10" t="s">
        <v>467</v>
      </c>
      <c r="S21" s="9" t="s">
        <v>467</v>
      </c>
      <c r="T21" s="4" t="s">
        <v>975</v>
      </c>
      <c r="U21" s="10" t="s">
        <v>976</v>
      </c>
    </row>
    <row r="22" spans="1:21" x14ac:dyDescent="0.25">
      <c r="A22" s="4"/>
      <c r="B22" s="9" t="s">
        <v>977</v>
      </c>
      <c r="C22" s="9" t="s">
        <v>250</v>
      </c>
      <c r="D22" s="10" t="s">
        <v>250</v>
      </c>
      <c r="E22" s="9" t="s">
        <v>162</v>
      </c>
      <c r="F22" s="4" t="s">
        <v>162</v>
      </c>
      <c r="G22" s="4" t="s">
        <v>422</v>
      </c>
      <c r="H22" s="4" t="s">
        <v>250</v>
      </c>
      <c r="I22" s="10" t="s">
        <v>250</v>
      </c>
      <c r="J22" s="9" t="s">
        <v>167</v>
      </c>
      <c r="K22" s="4" t="s">
        <v>167</v>
      </c>
      <c r="L22" s="4" t="s">
        <v>460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328</v>
      </c>
      <c r="C23" s="9" t="s">
        <v>384</v>
      </c>
      <c r="D23" s="10" t="s">
        <v>329</v>
      </c>
      <c r="E23" s="9" t="s">
        <v>355</v>
      </c>
      <c r="F23" s="4" t="s">
        <v>328</v>
      </c>
      <c r="G23" s="4" t="s">
        <v>341</v>
      </c>
      <c r="H23" s="4" t="s">
        <v>354</v>
      </c>
      <c r="I23" s="10" t="s">
        <v>358</v>
      </c>
      <c r="J23" s="9" t="s">
        <v>355</v>
      </c>
      <c r="K23" s="4" t="s">
        <v>328</v>
      </c>
      <c r="L23" s="4" t="s">
        <v>341</v>
      </c>
      <c r="M23" s="4" t="s">
        <v>285</v>
      </c>
      <c r="N23" s="4" t="s">
        <v>355</v>
      </c>
      <c r="O23" s="4" t="s">
        <v>353</v>
      </c>
      <c r="P23" s="4" t="s">
        <v>341</v>
      </c>
      <c r="Q23" s="4" t="s">
        <v>288</v>
      </c>
      <c r="R23" s="10" t="s">
        <v>329</v>
      </c>
      <c r="S23" s="9" t="s">
        <v>548</v>
      </c>
      <c r="T23" s="4" t="s">
        <v>329</v>
      </c>
      <c r="U23" s="10" t="s">
        <v>234</v>
      </c>
    </row>
    <row r="24" spans="1:21" x14ac:dyDescent="0.25">
      <c r="A24" s="4"/>
      <c r="B24" s="9" t="s">
        <v>978</v>
      </c>
      <c r="C24" s="9" t="s">
        <v>979</v>
      </c>
      <c r="D24" s="10" t="s">
        <v>924</v>
      </c>
      <c r="E24" s="9" t="s">
        <v>980</v>
      </c>
      <c r="F24" s="4" t="s">
        <v>654</v>
      </c>
      <c r="G24" s="4" t="s">
        <v>512</v>
      </c>
      <c r="H24" s="4" t="s">
        <v>269</v>
      </c>
      <c r="I24" s="10" t="s">
        <v>224</v>
      </c>
      <c r="J24" s="9" t="s">
        <v>980</v>
      </c>
      <c r="K24" s="4" t="s">
        <v>654</v>
      </c>
      <c r="L24" s="4" t="s">
        <v>512</v>
      </c>
      <c r="M24" s="4" t="s">
        <v>244</v>
      </c>
      <c r="N24" s="4" t="s">
        <v>315</v>
      </c>
      <c r="O24" s="4" t="s">
        <v>273</v>
      </c>
      <c r="P24" s="4" t="s">
        <v>300</v>
      </c>
      <c r="Q24" s="4" t="s">
        <v>316</v>
      </c>
      <c r="R24" s="10" t="s">
        <v>399</v>
      </c>
      <c r="S24" s="9" t="s">
        <v>401</v>
      </c>
      <c r="T24" s="4" t="s">
        <v>981</v>
      </c>
      <c r="U24" s="10" t="s">
        <v>269</v>
      </c>
    </row>
    <row r="25" spans="1:21" x14ac:dyDescent="0.25">
      <c r="A25" s="4"/>
      <c r="B25" s="9" t="s">
        <v>461</v>
      </c>
      <c r="C25" s="9" t="s">
        <v>250</v>
      </c>
      <c r="D25" s="10" t="s">
        <v>250</v>
      </c>
      <c r="E25" s="9" t="s">
        <v>162</v>
      </c>
      <c r="F25" s="4" t="s">
        <v>250</v>
      </c>
      <c r="G25" s="4" t="s">
        <v>160</v>
      </c>
      <c r="H25" s="4" t="s">
        <v>250</v>
      </c>
      <c r="I25" s="10" t="s">
        <v>250</v>
      </c>
      <c r="J25" s="9" t="s">
        <v>167</v>
      </c>
      <c r="K25" s="4" t="s">
        <v>250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81" priority="13">
      <formula>$B$18&gt;0</formula>
    </cfRule>
  </conditionalFormatting>
  <conditionalFormatting sqref="A22:U22">
    <cfRule type="expression" dxfId="1480" priority="12">
      <formula>A22&lt;&gt;""</formula>
    </cfRule>
  </conditionalFormatting>
  <conditionalFormatting sqref="A25:U25">
    <cfRule type="expression" dxfId="1479" priority="11">
      <formula>A25&lt;&gt;""</formula>
    </cfRule>
  </conditionalFormatting>
  <conditionalFormatting sqref="A28:U28">
    <cfRule type="expression" dxfId="1478" priority="10">
      <formula>A28&lt;&gt;""</formula>
    </cfRule>
  </conditionalFormatting>
  <conditionalFormatting sqref="A31:U31">
    <cfRule type="expression" dxfId="1477" priority="9">
      <formula>A31&lt;&gt;""</formula>
    </cfRule>
  </conditionalFormatting>
  <conditionalFormatting sqref="A34:U34">
    <cfRule type="expression" dxfId="1476" priority="8">
      <formula>A34&lt;&gt;""</formula>
    </cfRule>
  </conditionalFormatting>
  <conditionalFormatting sqref="A37:U37">
    <cfRule type="expression" dxfId="1475" priority="7">
      <formula>A37&lt;&gt;""</formula>
    </cfRule>
  </conditionalFormatting>
  <conditionalFormatting sqref="A40:U40">
    <cfRule type="expression" dxfId="1474" priority="6">
      <formula>A40&lt;&gt;""</formula>
    </cfRule>
  </conditionalFormatting>
  <conditionalFormatting sqref="A43:U43">
    <cfRule type="expression" dxfId="1473" priority="5">
      <formula>A43&lt;&gt;""</formula>
    </cfRule>
  </conditionalFormatting>
  <conditionalFormatting sqref="A46:U46">
    <cfRule type="expression" dxfId="1472" priority="4">
      <formula>A46&lt;&gt;""</formula>
    </cfRule>
  </conditionalFormatting>
  <conditionalFormatting sqref="A49:U49">
    <cfRule type="expression" dxfId="1471" priority="3">
      <formula>A49&lt;&gt;""</formula>
    </cfRule>
  </conditionalFormatting>
  <conditionalFormatting sqref="A52:U52">
    <cfRule type="expression" dxfId="1470" priority="2">
      <formula>A52&lt;&gt;""</formula>
    </cfRule>
  </conditionalFormatting>
  <conditionalFormatting sqref="A55:U55">
    <cfRule type="expression" dxfId="14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982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544</v>
      </c>
      <c r="C20" s="9" t="s">
        <v>546</v>
      </c>
      <c r="D20" s="10" t="s">
        <v>548</v>
      </c>
      <c r="E20" s="9" t="s">
        <v>439</v>
      </c>
      <c r="F20" s="4" t="s">
        <v>478</v>
      </c>
      <c r="G20" s="4" t="s">
        <v>545</v>
      </c>
      <c r="H20" s="4" t="s">
        <v>257</v>
      </c>
      <c r="I20" s="10" t="s">
        <v>544</v>
      </c>
      <c r="J20" s="9" t="s">
        <v>439</v>
      </c>
      <c r="K20" s="4" t="s">
        <v>478</v>
      </c>
      <c r="L20" s="4" t="s">
        <v>545</v>
      </c>
      <c r="M20" s="4" t="s">
        <v>357</v>
      </c>
      <c r="N20" s="4" t="s">
        <v>477</v>
      </c>
      <c r="O20" s="4" t="s">
        <v>444</v>
      </c>
      <c r="P20" s="4" t="s">
        <v>848</v>
      </c>
      <c r="Q20" s="4" t="s">
        <v>544</v>
      </c>
      <c r="R20" s="10" t="s">
        <v>544</v>
      </c>
      <c r="S20" s="9" t="s">
        <v>543</v>
      </c>
      <c r="T20" s="4" t="s">
        <v>544</v>
      </c>
      <c r="U20" s="10" t="s">
        <v>848</v>
      </c>
    </row>
    <row r="21" spans="1:21" x14ac:dyDescent="0.25">
      <c r="A21" s="4"/>
      <c r="B21" s="9" t="s">
        <v>983</v>
      </c>
      <c r="C21" s="9" t="s">
        <v>984</v>
      </c>
      <c r="D21" s="10" t="s">
        <v>985</v>
      </c>
      <c r="E21" s="9" t="s">
        <v>986</v>
      </c>
      <c r="F21" s="4" t="s">
        <v>412</v>
      </c>
      <c r="G21" s="4" t="s">
        <v>987</v>
      </c>
      <c r="H21" s="4" t="s">
        <v>471</v>
      </c>
      <c r="I21" s="10" t="s">
        <v>318</v>
      </c>
      <c r="J21" s="9" t="s">
        <v>986</v>
      </c>
      <c r="K21" s="4" t="s">
        <v>412</v>
      </c>
      <c r="L21" s="4" t="s">
        <v>987</v>
      </c>
      <c r="M21" s="4" t="s">
        <v>300</v>
      </c>
      <c r="N21" s="4" t="s">
        <v>210</v>
      </c>
      <c r="O21" s="4" t="s">
        <v>269</v>
      </c>
      <c r="P21" s="4" t="s">
        <v>209</v>
      </c>
      <c r="Q21" s="4" t="s">
        <v>270</v>
      </c>
      <c r="R21" s="10" t="s">
        <v>508</v>
      </c>
      <c r="S21" s="9" t="s">
        <v>331</v>
      </c>
      <c r="T21" s="4" t="s">
        <v>988</v>
      </c>
      <c r="U21" s="10" t="s">
        <v>989</v>
      </c>
    </row>
    <row r="22" spans="1:21" x14ac:dyDescent="0.25">
      <c r="A22" s="4"/>
      <c r="B22" s="9" t="s">
        <v>990</v>
      </c>
      <c r="C22" s="9" t="s">
        <v>159</v>
      </c>
      <c r="D22" s="10" t="s">
        <v>158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170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165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510</v>
      </c>
      <c r="B23" s="9" t="s">
        <v>356</v>
      </c>
      <c r="C23" s="9" t="s">
        <v>402</v>
      </c>
      <c r="D23" s="10" t="s">
        <v>286</v>
      </c>
      <c r="E23" s="9" t="s">
        <v>284</v>
      </c>
      <c r="F23" s="4" t="s">
        <v>338</v>
      </c>
      <c r="G23" s="4" t="s">
        <v>291</v>
      </c>
      <c r="H23" s="4" t="s">
        <v>285</v>
      </c>
      <c r="I23" s="10" t="s">
        <v>356</v>
      </c>
      <c r="J23" s="9" t="s">
        <v>284</v>
      </c>
      <c r="K23" s="4" t="s">
        <v>338</v>
      </c>
      <c r="L23" s="4" t="s">
        <v>291</v>
      </c>
      <c r="M23" s="4" t="s">
        <v>260</v>
      </c>
      <c r="N23" s="4" t="s">
        <v>287</v>
      </c>
      <c r="O23" s="4" t="s">
        <v>329</v>
      </c>
      <c r="P23" s="4" t="s">
        <v>283</v>
      </c>
      <c r="Q23" s="4" t="s">
        <v>356</v>
      </c>
      <c r="R23" s="10" t="s">
        <v>356</v>
      </c>
      <c r="S23" s="9" t="s">
        <v>353</v>
      </c>
      <c r="T23" s="4" t="s">
        <v>356</v>
      </c>
      <c r="U23" s="10" t="s">
        <v>283</v>
      </c>
    </row>
    <row r="24" spans="1:21" x14ac:dyDescent="0.25">
      <c r="A24" s="4"/>
      <c r="B24" s="9" t="s">
        <v>991</v>
      </c>
      <c r="C24" s="9" t="s">
        <v>818</v>
      </c>
      <c r="D24" s="10" t="s">
        <v>992</v>
      </c>
      <c r="E24" s="9" t="s">
        <v>993</v>
      </c>
      <c r="F24" s="4" t="s">
        <v>336</v>
      </c>
      <c r="G24" s="4" t="s">
        <v>699</v>
      </c>
      <c r="H24" s="4" t="s">
        <v>298</v>
      </c>
      <c r="I24" s="10" t="s">
        <v>408</v>
      </c>
      <c r="J24" s="9" t="s">
        <v>993</v>
      </c>
      <c r="K24" s="4" t="s">
        <v>336</v>
      </c>
      <c r="L24" s="4" t="s">
        <v>699</v>
      </c>
      <c r="M24" s="4" t="s">
        <v>300</v>
      </c>
      <c r="N24" s="4" t="s">
        <v>210</v>
      </c>
      <c r="O24" s="4" t="s">
        <v>227</v>
      </c>
      <c r="P24" s="4" t="s">
        <v>227</v>
      </c>
      <c r="Q24" s="4" t="s">
        <v>315</v>
      </c>
      <c r="R24" s="10" t="s">
        <v>243</v>
      </c>
      <c r="S24" s="9" t="s">
        <v>334</v>
      </c>
      <c r="T24" s="4" t="s">
        <v>994</v>
      </c>
      <c r="U24" s="10" t="s">
        <v>738</v>
      </c>
    </row>
    <row r="25" spans="1:21" x14ac:dyDescent="0.25">
      <c r="A25" s="4"/>
      <c r="B25" s="9" t="s">
        <v>995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68" priority="13">
      <formula>$B$18&gt;0</formula>
    </cfRule>
  </conditionalFormatting>
  <conditionalFormatting sqref="A22:U22">
    <cfRule type="expression" dxfId="1467" priority="12">
      <formula>A22&lt;&gt;""</formula>
    </cfRule>
  </conditionalFormatting>
  <conditionalFormatting sqref="A25:U25">
    <cfRule type="expression" dxfId="1466" priority="11">
      <formula>A25&lt;&gt;""</formula>
    </cfRule>
  </conditionalFormatting>
  <conditionalFormatting sqref="A28:U28">
    <cfRule type="expression" dxfId="1465" priority="10">
      <formula>A28&lt;&gt;""</formula>
    </cfRule>
  </conditionalFormatting>
  <conditionalFormatting sqref="A31:U31">
    <cfRule type="expression" dxfId="1464" priority="9">
      <formula>A31&lt;&gt;""</formula>
    </cfRule>
  </conditionalFormatting>
  <conditionalFormatting sqref="A34:U34">
    <cfRule type="expression" dxfId="1463" priority="8">
      <formula>A34&lt;&gt;""</formula>
    </cfRule>
  </conditionalFormatting>
  <conditionalFormatting sqref="A37:U37">
    <cfRule type="expression" dxfId="1462" priority="7">
      <formula>A37&lt;&gt;""</formula>
    </cfRule>
  </conditionalFormatting>
  <conditionalFormatting sqref="A40:U40">
    <cfRule type="expression" dxfId="1461" priority="6">
      <formula>A40&lt;&gt;""</formula>
    </cfRule>
  </conditionalFormatting>
  <conditionalFormatting sqref="A43:U43">
    <cfRule type="expression" dxfId="1460" priority="5">
      <formula>A43&lt;&gt;""</formula>
    </cfRule>
  </conditionalFormatting>
  <conditionalFormatting sqref="A46:U46">
    <cfRule type="expression" dxfId="1459" priority="4">
      <formula>A46&lt;&gt;""</formula>
    </cfRule>
  </conditionalFormatting>
  <conditionalFormatting sqref="A49:U49">
    <cfRule type="expression" dxfId="1458" priority="3">
      <formula>A49&lt;&gt;""</formula>
    </cfRule>
  </conditionalFormatting>
  <conditionalFormatting sqref="A52:U52">
    <cfRule type="expression" dxfId="1457" priority="2">
      <formula>A52&lt;&gt;""</formula>
    </cfRule>
  </conditionalFormatting>
  <conditionalFormatting sqref="A55:U55">
    <cfRule type="expression" dxfId="14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996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519</v>
      </c>
      <c r="C20" s="9" t="s">
        <v>518</v>
      </c>
      <c r="D20" s="10" t="s">
        <v>516</v>
      </c>
      <c r="E20" s="9" t="s">
        <v>519</v>
      </c>
      <c r="F20" s="4" t="s">
        <v>515</v>
      </c>
      <c r="G20" s="4" t="s">
        <v>518</v>
      </c>
      <c r="H20" s="4" t="s">
        <v>626</v>
      </c>
      <c r="I20" s="10" t="s">
        <v>521</v>
      </c>
      <c r="J20" s="9" t="s">
        <v>519</v>
      </c>
      <c r="K20" s="4" t="s">
        <v>515</v>
      </c>
      <c r="L20" s="4" t="s">
        <v>518</v>
      </c>
      <c r="M20" s="4" t="s">
        <v>517</v>
      </c>
      <c r="N20" s="4" t="s">
        <v>600</v>
      </c>
      <c r="O20" s="4" t="s">
        <v>628</v>
      </c>
      <c r="P20" s="4" t="s">
        <v>441</v>
      </c>
      <c r="Q20" s="4" t="s">
        <v>547</v>
      </c>
      <c r="R20" s="10" t="s">
        <v>517</v>
      </c>
      <c r="S20" s="9" t="s">
        <v>627</v>
      </c>
      <c r="T20" s="4" t="s">
        <v>517</v>
      </c>
      <c r="U20" s="10" t="s">
        <v>522</v>
      </c>
    </row>
    <row r="21" spans="1:21" x14ac:dyDescent="0.25">
      <c r="A21" s="4"/>
      <c r="B21" s="9" t="s">
        <v>997</v>
      </c>
      <c r="C21" s="9" t="s">
        <v>455</v>
      </c>
      <c r="D21" s="10" t="s">
        <v>998</v>
      </c>
      <c r="E21" s="9" t="s">
        <v>999</v>
      </c>
      <c r="F21" s="4" t="s">
        <v>1000</v>
      </c>
      <c r="G21" s="4" t="s">
        <v>1001</v>
      </c>
      <c r="H21" s="4" t="s">
        <v>838</v>
      </c>
      <c r="I21" s="10" t="s">
        <v>556</v>
      </c>
      <c r="J21" s="9" t="s">
        <v>999</v>
      </c>
      <c r="K21" s="4" t="s">
        <v>1000</v>
      </c>
      <c r="L21" s="4" t="s">
        <v>1001</v>
      </c>
      <c r="M21" s="4" t="s">
        <v>301</v>
      </c>
      <c r="N21" s="4" t="s">
        <v>301</v>
      </c>
      <c r="O21" s="4" t="s">
        <v>302</v>
      </c>
      <c r="P21" s="4" t="s">
        <v>224</v>
      </c>
      <c r="Q21" s="4" t="s">
        <v>270</v>
      </c>
      <c r="R21" s="10" t="s">
        <v>242</v>
      </c>
      <c r="S21" s="9" t="s">
        <v>1002</v>
      </c>
      <c r="T21" s="4" t="s">
        <v>1003</v>
      </c>
      <c r="U21" s="10" t="s">
        <v>1004</v>
      </c>
    </row>
    <row r="22" spans="1:21" x14ac:dyDescent="0.25">
      <c r="A22" s="4"/>
      <c r="B22" s="9" t="s">
        <v>1005</v>
      </c>
      <c r="C22" s="9" t="s">
        <v>159</v>
      </c>
      <c r="D22" s="10" t="s">
        <v>158</v>
      </c>
      <c r="E22" s="9" t="s">
        <v>250</v>
      </c>
      <c r="F22" s="4" t="s">
        <v>250</v>
      </c>
      <c r="G22" s="4" t="s">
        <v>163</v>
      </c>
      <c r="H22" s="4" t="s">
        <v>1006</v>
      </c>
      <c r="I22" s="10" t="s">
        <v>163</v>
      </c>
      <c r="J22" s="9" t="s">
        <v>171</v>
      </c>
      <c r="K22" s="4" t="s">
        <v>171</v>
      </c>
      <c r="L22" s="4" t="s">
        <v>171</v>
      </c>
      <c r="M22" s="4" t="s">
        <v>171</v>
      </c>
      <c r="N22" s="4" t="s">
        <v>250</v>
      </c>
      <c r="O22" s="4" t="s">
        <v>171</v>
      </c>
      <c r="P22" s="4" t="s">
        <v>1007</v>
      </c>
      <c r="Q22" s="4" t="s">
        <v>250</v>
      </c>
      <c r="R22" s="10" t="s">
        <v>171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239</v>
      </c>
      <c r="C23" s="9" t="s">
        <v>233</v>
      </c>
      <c r="D23" s="10" t="s">
        <v>325</v>
      </c>
      <c r="E23" s="9" t="s">
        <v>239</v>
      </c>
      <c r="F23" s="4" t="s">
        <v>238</v>
      </c>
      <c r="G23" s="4" t="s">
        <v>233</v>
      </c>
      <c r="H23" s="4" t="s">
        <v>383</v>
      </c>
      <c r="I23" s="10" t="s">
        <v>234</v>
      </c>
      <c r="J23" s="9" t="s">
        <v>239</v>
      </c>
      <c r="K23" s="4" t="s">
        <v>238</v>
      </c>
      <c r="L23" s="4" t="s">
        <v>233</v>
      </c>
      <c r="M23" s="4" t="s">
        <v>236</v>
      </c>
      <c r="N23" s="4" t="s">
        <v>355</v>
      </c>
      <c r="O23" s="4" t="s">
        <v>473</v>
      </c>
      <c r="P23" s="4" t="s">
        <v>339</v>
      </c>
      <c r="Q23" s="4" t="s">
        <v>342</v>
      </c>
      <c r="R23" s="10" t="s">
        <v>236</v>
      </c>
      <c r="S23" s="9" t="s">
        <v>309</v>
      </c>
      <c r="T23" s="4" t="s">
        <v>236</v>
      </c>
      <c r="U23" s="10" t="s">
        <v>288</v>
      </c>
    </row>
    <row r="24" spans="1:21" x14ac:dyDescent="0.25">
      <c r="A24" s="4"/>
      <c r="B24" s="9" t="s">
        <v>1008</v>
      </c>
      <c r="C24" s="9" t="s">
        <v>839</v>
      </c>
      <c r="D24" s="10" t="s">
        <v>394</v>
      </c>
      <c r="E24" s="9" t="s">
        <v>513</v>
      </c>
      <c r="F24" s="4" t="s">
        <v>408</v>
      </c>
      <c r="G24" s="4" t="s">
        <v>272</v>
      </c>
      <c r="H24" s="4" t="s">
        <v>208</v>
      </c>
      <c r="I24" s="10" t="s">
        <v>247</v>
      </c>
      <c r="J24" s="9" t="s">
        <v>513</v>
      </c>
      <c r="K24" s="4" t="s">
        <v>408</v>
      </c>
      <c r="L24" s="4" t="s">
        <v>272</v>
      </c>
      <c r="M24" s="4" t="s">
        <v>316</v>
      </c>
      <c r="N24" s="4" t="s">
        <v>315</v>
      </c>
      <c r="O24" s="4" t="s">
        <v>246</v>
      </c>
      <c r="P24" s="4" t="s">
        <v>210</v>
      </c>
      <c r="Q24" s="4" t="s">
        <v>315</v>
      </c>
      <c r="R24" s="10" t="s">
        <v>300</v>
      </c>
      <c r="S24" s="9" t="s">
        <v>270</v>
      </c>
      <c r="T24" s="4" t="s">
        <v>376</v>
      </c>
      <c r="U24" s="10" t="s">
        <v>434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55" priority="13">
      <formula>$B$18&gt;0</formula>
    </cfRule>
  </conditionalFormatting>
  <conditionalFormatting sqref="A22:U22">
    <cfRule type="expression" dxfId="1454" priority="12">
      <formula>A22&lt;&gt;""</formula>
    </cfRule>
  </conditionalFormatting>
  <conditionalFormatting sqref="A25:U25">
    <cfRule type="expression" dxfId="1453" priority="11">
      <formula>A25&lt;&gt;""</formula>
    </cfRule>
  </conditionalFormatting>
  <conditionalFormatting sqref="A28:U28">
    <cfRule type="expression" dxfId="1452" priority="10">
      <formula>A28&lt;&gt;""</formula>
    </cfRule>
  </conditionalFormatting>
  <conditionalFormatting sqref="A31:U31">
    <cfRule type="expression" dxfId="1451" priority="9">
      <formula>A31&lt;&gt;""</formula>
    </cfRule>
  </conditionalFormatting>
  <conditionalFormatting sqref="A34:U34">
    <cfRule type="expression" dxfId="1450" priority="8">
      <formula>A34&lt;&gt;""</formula>
    </cfRule>
  </conditionalFormatting>
  <conditionalFormatting sqref="A37:U37">
    <cfRule type="expression" dxfId="1449" priority="7">
      <formula>A37&lt;&gt;""</formula>
    </cfRule>
  </conditionalFormatting>
  <conditionalFormatting sqref="A40:U40">
    <cfRule type="expression" dxfId="1448" priority="6">
      <formula>A40&lt;&gt;""</formula>
    </cfRule>
  </conditionalFormatting>
  <conditionalFormatting sqref="A43:U43">
    <cfRule type="expression" dxfId="1447" priority="5">
      <formula>A43&lt;&gt;""</formula>
    </cfRule>
  </conditionalFormatting>
  <conditionalFormatting sqref="A46:U46">
    <cfRule type="expression" dxfId="1446" priority="4">
      <formula>A46&lt;&gt;""</formula>
    </cfRule>
  </conditionalFormatting>
  <conditionalFormatting sqref="A49:U49">
    <cfRule type="expression" dxfId="1445" priority="3">
      <formula>A49&lt;&gt;""</formula>
    </cfRule>
  </conditionalFormatting>
  <conditionalFormatting sqref="A52:U52">
    <cfRule type="expression" dxfId="1444" priority="2">
      <formula>A52&lt;&gt;""</formula>
    </cfRule>
  </conditionalFormatting>
  <conditionalFormatting sqref="A55:U55">
    <cfRule type="expression" dxfId="14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1009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342</v>
      </c>
      <c r="C20" s="9" t="s">
        <v>338</v>
      </c>
      <c r="D20" s="10" t="s">
        <v>341</v>
      </c>
      <c r="E20" s="9" t="s">
        <v>402</v>
      </c>
      <c r="F20" s="4" t="s">
        <v>285</v>
      </c>
      <c r="G20" s="4" t="s">
        <v>339</v>
      </c>
      <c r="H20" s="4" t="s">
        <v>328</v>
      </c>
      <c r="I20" s="10" t="s">
        <v>283</v>
      </c>
      <c r="J20" s="9" t="s">
        <v>402</v>
      </c>
      <c r="K20" s="4" t="s">
        <v>285</v>
      </c>
      <c r="L20" s="4" t="s">
        <v>339</v>
      </c>
      <c r="M20" s="4" t="s">
        <v>329</v>
      </c>
      <c r="N20" s="4" t="s">
        <v>325</v>
      </c>
      <c r="O20" s="4" t="s">
        <v>414</v>
      </c>
      <c r="P20" s="4" t="s">
        <v>291</v>
      </c>
      <c r="Q20" s="4" t="s">
        <v>340</v>
      </c>
      <c r="R20" s="10" t="s">
        <v>342</v>
      </c>
      <c r="S20" s="9" t="s">
        <v>282</v>
      </c>
      <c r="T20" s="4" t="s">
        <v>342</v>
      </c>
      <c r="U20" s="10" t="s">
        <v>340</v>
      </c>
    </row>
    <row r="21" spans="1:21" x14ac:dyDescent="0.25">
      <c r="A21" s="4"/>
      <c r="B21" s="9" t="s">
        <v>1010</v>
      </c>
      <c r="C21" s="9" t="s">
        <v>952</v>
      </c>
      <c r="D21" s="10" t="s">
        <v>423</v>
      </c>
      <c r="E21" s="9" t="s">
        <v>1011</v>
      </c>
      <c r="F21" s="4" t="s">
        <v>317</v>
      </c>
      <c r="G21" s="4" t="s">
        <v>488</v>
      </c>
      <c r="H21" s="4" t="s">
        <v>272</v>
      </c>
      <c r="I21" s="10" t="s">
        <v>272</v>
      </c>
      <c r="J21" s="9" t="s">
        <v>1011</v>
      </c>
      <c r="K21" s="4" t="s">
        <v>317</v>
      </c>
      <c r="L21" s="4" t="s">
        <v>488</v>
      </c>
      <c r="M21" s="4" t="s">
        <v>315</v>
      </c>
      <c r="N21" s="4" t="s">
        <v>246</v>
      </c>
      <c r="O21" s="4" t="s">
        <v>227</v>
      </c>
      <c r="P21" s="4" t="s">
        <v>210</v>
      </c>
      <c r="Q21" s="4" t="s">
        <v>246</v>
      </c>
      <c r="R21" s="10" t="s">
        <v>410</v>
      </c>
      <c r="S21" s="9" t="s">
        <v>222</v>
      </c>
      <c r="T21" s="4" t="s">
        <v>889</v>
      </c>
      <c r="U21" s="10" t="s">
        <v>699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176</v>
      </c>
      <c r="T22" s="4" t="s">
        <v>250</v>
      </c>
      <c r="U22" s="10" t="s">
        <v>174</v>
      </c>
    </row>
    <row r="23" spans="1:21" x14ac:dyDescent="0.25">
      <c r="A23" s="4" t="s">
        <v>510</v>
      </c>
      <c r="B23" s="9" t="s">
        <v>547</v>
      </c>
      <c r="C23" s="9" t="s">
        <v>478</v>
      </c>
      <c r="D23" s="10" t="s">
        <v>479</v>
      </c>
      <c r="E23" s="9" t="s">
        <v>546</v>
      </c>
      <c r="F23" s="4" t="s">
        <v>257</v>
      </c>
      <c r="G23" s="4" t="s">
        <v>441</v>
      </c>
      <c r="H23" s="4" t="s">
        <v>602</v>
      </c>
      <c r="I23" s="10" t="s">
        <v>848</v>
      </c>
      <c r="J23" s="9" t="s">
        <v>546</v>
      </c>
      <c r="K23" s="4" t="s">
        <v>257</v>
      </c>
      <c r="L23" s="4" t="s">
        <v>441</v>
      </c>
      <c r="M23" s="4" t="s">
        <v>444</v>
      </c>
      <c r="N23" s="4" t="s">
        <v>516</v>
      </c>
      <c r="O23" s="4" t="s">
        <v>443</v>
      </c>
      <c r="P23" s="4" t="s">
        <v>545</v>
      </c>
      <c r="Q23" s="4" t="s">
        <v>713</v>
      </c>
      <c r="R23" s="10" t="s">
        <v>547</v>
      </c>
      <c r="S23" s="9" t="s">
        <v>480</v>
      </c>
      <c r="T23" s="4" t="s">
        <v>547</v>
      </c>
      <c r="U23" s="10" t="s">
        <v>713</v>
      </c>
    </row>
    <row r="24" spans="1:21" x14ac:dyDescent="0.25">
      <c r="A24" s="4"/>
      <c r="B24" s="9" t="s">
        <v>1012</v>
      </c>
      <c r="C24" s="9" t="s">
        <v>1013</v>
      </c>
      <c r="D24" s="10" t="s">
        <v>1014</v>
      </c>
      <c r="E24" s="9" t="s">
        <v>1015</v>
      </c>
      <c r="F24" s="4" t="s">
        <v>710</v>
      </c>
      <c r="G24" s="4" t="s">
        <v>1016</v>
      </c>
      <c r="H24" s="4" t="s">
        <v>296</v>
      </c>
      <c r="I24" s="10" t="s">
        <v>274</v>
      </c>
      <c r="J24" s="9" t="s">
        <v>1015</v>
      </c>
      <c r="K24" s="4" t="s">
        <v>710</v>
      </c>
      <c r="L24" s="4" t="s">
        <v>1016</v>
      </c>
      <c r="M24" s="4" t="s">
        <v>273</v>
      </c>
      <c r="N24" s="4" t="s">
        <v>223</v>
      </c>
      <c r="O24" s="4" t="s">
        <v>452</v>
      </c>
      <c r="P24" s="4" t="s">
        <v>224</v>
      </c>
      <c r="Q24" s="4" t="s">
        <v>270</v>
      </c>
      <c r="R24" s="10" t="s">
        <v>556</v>
      </c>
      <c r="S24" s="9" t="s">
        <v>1017</v>
      </c>
      <c r="T24" s="4" t="s">
        <v>1018</v>
      </c>
      <c r="U24" s="10" t="s">
        <v>466</v>
      </c>
    </row>
    <row r="25" spans="1:21" x14ac:dyDescent="0.25">
      <c r="A25" s="4"/>
      <c r="B25" s="9" t="s">
        <v>1019</v>
      </c>
      <c r="C25" s="9" t="s">
        <v>159</v>
      </c>
      <c r="D25" s="10" t="s">
        <v>158</v>
      </c>
      <c r="E25" s="9" t="s">
        <v>163</v>
      </c>
      <c r="F25" s="4" t="s">
        <v>163</v>
      </c>
      <c r="G25" s="4" t="s">
        <v>163</v>
      </c>
      <c r="H25" s="4" t="s">
        <v>458</v>
      </c>
      <c r="I25" s="10" t="s">
        <v>163</v>
      </c>
      <c r="J25" s="9" t="s">
        <v>169</v>
      </c>
      <c r="K25" s="4" t="s">
        <v>169</v>
      </c>
      <c r="L25" s="4" t="s">
        <v>169</v>
      </c>
      <c r="M25" s="4" t="s">
        <v>250</v>
      </c>
      <c r="N25" s="4" t="s">
        <v>279</v>
      </c>
      <c r="O25" s="4" t="s">
        <v>250</v>
      </c>
      <c r="P25" s="4" t="s">
        <v>250</v>
      </c>
      <c r="Q25" s="4" t="s">
        <v>250</v>
      </c>
      <c r="R25" s="10" t="s">
        <v>169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42" priority="13">
      <formula>$B$18&gt;0</formula>
    </cfRule>
  </conditionalFormatting>
  <conditionalFormatting sqref="A22:U22">
    <cfRule type="expression" dxfId="1441" priority="12">
      <formula>A22&lt;&gt;""</formula>
    </cfRule>
  </conditionalFormatting>
  <conditionalFormatting sqref="A25:U25">
    <cfRule type="expression" dxfId="1440" priority="11">
      <formula>A25&lt;&gt;""</formula>
    </cfRule>
  </conditionalFormatting>
  <conditionalFormatting sqref="A28:U28">
    <cfRule type="expression" dxfId="1439" priority="10">
      <formula>A28&lt;&gt;""</formula>
    </cfRule>
  </conditionalFormatting>
  <conditionalFormatting sqref="A31:U31">
    <cfRule type="expression" dxfId="1438" priority="9">
      <formula>A31&lt;&gt;""</formula>
    </cfRule>
  </conditionalFormatting>
  <conditionalFormatting sqref="A34:U34">
    <cfRule type="expression" dxfId="1437" priority="8">
      <formula>A34&lt;&gt;""</formula>
    </cfRule>
  </conditionalFormatting>
  <conditionalFormatting sqref="A37:U37">
    <cfRule type="expression" dxfId="1436" priority="7">
      <formula>A37&lt;&gt;""</formula>
    </cfRule>
  </conditionalFormatting>
  <conditionalFormatting sqref="A40:U40">
    <cfRule type="expression" dxfId="1435" priority="6">
      <formula>A40&lt;&gt;""</formula>
    </cfRule>
  </conditionalFormatting>
  <conditionalFormatting sqref="A43:U43">
    <cfRule type="expression" dxfId="1434" priority="5">
      <formula>A43&lt;&gt;""</formula>
    </cfRule>
  </conditionalFormatting>
  <conditionalFormatting sqref="A46:U46">
    <cfRule type="expression" dxfId="1433" priority="4">
      <formula>A46&lt;&gt;""</formula>
    </cfRule>
  </conditionalFormatting>
  <conditionalFormatting sqref="A49:U49">
    <cfRule type="expression" dxfId="1432" priority="3">
      <formula>A49&lt;&gt;""</formula>
    </cfRule>
  </conditionalFormatting>
  <conditionalFormatting sqref="A52:U52">
    <cfRule type="expression" dxfId="1431" priority="2">
      <formula>A52&lt;&gt;""</formula>
    </cfRule>
  </conditionalFormatting>
  <conditionalFormatting sqref="A55:U55">
    <cfRule type="expression" dxfId="14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392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324</v>
      </c>
      <c r="B20" s="9" t="s">
        <v>326</v>
      </c>
      <c r="C20" s="9" t="s">
        <v>235</v>
      </c>
      <c r="D20" s="10" t="s">
        <v>383</v>
      </c>
      <c r="E20" s="9" t="s">
        <v>288</v>
      </c>
      <c r="F20" s="4" t="s">
        <v>327</v>
      </c>
      <c r="G20" s="4" t="s">
        <v>239</v>
      </c>
      <c r="H20" s="4" t="s">
        <v>238</v>
      </c>
      <c r="I20" s="10" t="s">
        <v>288</v>
      </c>
      <c r="J20" s="9" t="s">
        <v>288</v>
      </c>
      <c r="K20" s="4" t="s">
        <v>327</v>
      </c>
      <c r="L20" s="4" t="s">
        <v>239</v>
      </c>
      <c r="M20" s="4" t="s">
        <v>339</v>
      </c>
      <c r="N20" s="4" t="s">
        <v>237</v>
      </c>
      <c r="O20" s="4" t="s">
        <v>239</v>
      </c>
      <c r="P20" s="4" t="s">
        <v>374</v>
      </c>
      <c r="Q20" s="4" t="s">
        <v>329</v>
      </c>
      <c r="R20" s="10" t="s">
        <v>236</v>
      </c>
      <c r="S20" s="9" t="s">
        <v>235</v>
      </c>
      <c r="T20" s="4" t="s">
        <v>235</v>
      </c>
      <c r="U20" s="10" t="s">
        <v>384</v>
      </c>
    </row>
    <row r="21" spans="1:21" x14ac:dyDescent="0.25">
      <c r="A21" s="4"/>
      <c r="B21" s="9" t="s">
        <v>393</v>
      </c>
      <c r="C21" s="9" t="s">
        <v>394</v>
      </c>
      <c r="D21" s="10" t="s">
        <v>395</v>
      </c>
      <c r="E21" s="9" t="s">
        <v>396</v>
      </c>
      <c r="F21" s="4" t="s">
        <v>397</v>
      </c>
      <c r="G21" s="4" t="s">
        <v>398</v>
      </c>
      <c r="H21" s="4" t="s">
        <v>271</v>
      </c>
      <c r="I21" s="10" t="s">
        <v>227</v>
      </c>
      <c r="J21" s="9" t="s">
        <v>396</v>
      </c>
      <c r="K21" s="4" t="s">
        <v>397</v>
      </c>
      <c r="L21" s="4" t="s">
        <v>398</v>
      </c>
      <c r="M21" s="4" t="s">
        <v>244</v>
      </c>
      <c r="N21" s="4" t="s">
        <v>245</v>
      </c>
      <c r="O21" s="4" t="s">
        <v>315</v>
      </c>
      <c r="P21" s="4" t="s">
        <v>247</v>
      </c>
      <c r="Q21" s="4" t="s">
        <v>246</v>
      </c>
      <c r="R21" s="10" t="s">
        <v>210</v>
      </c>
      <c r="S21" s="9" t="s">
        <v>399</v>
      </c>
      <c r="T21" s="4" t="s">
        <v>400</v>
      </c>
      <c r="U21" s="10" t="s">
        <v>401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337</v>
      </c>
      <c r="B23" s="9" t="s">
        <v>342</v>
      </c>
      <c r="C23" s="9" t="s">
        <v>402</v>
      </c>
      <c r="D23" s="10" t="s">
        <v>339</v>
      </c>
      <c r="E23" s="9" t="s">
        <v>291</v>
      </c>
      <c r="F23" s="4" t="s">
        <v>359</v>
      </c>
      <c r="G23" s="4" t="s">
        <v>358</v>
      </c>
      <c r="H23" s="4" t="s">
        <v>384</v>
      </c>
      <c r="I23" s="10" t="s">
        <v>291</v>
      </c>
      <c r="J23" s="9" t="s">
        <v>291</v>
      </c>
      <c r="K23" s="4" t="s">
        <v>359</v>
      </c>
      <c r="L23" s="4" t="s">
        <v>358</v>
      </c>
      <c r="M23" s="4" t="s">
        <v>342</v>
      </c>
      <c r="N23" s="4" t="s">
        <v>289</v>
      </c>
      <c r="O23" s="4" t="s">
        <v>356</v>
      </c>
      <c r="P23" s="4" t="s">
        <v>383</v>
      </c>
      <c r="Q23" s="4" t="s">
        <v>237</v>
      </c>
      <c r="R23" s="10" t="s">
        <v>354</v>
      </c>
      <c r="S23" s="9" t="s">
        <v>374</v>
      </c>
      <c r="T23" s="4" t="s">
        <v>342</v>
      </c>
      <c r="U23" s="10" t="s">
        <v>284</v>
      </c>
    </row>
    <row r="24" spans="1:21" x14ac:dyDescent="0.25">
      <c r="A24" s="4"/>
      <c r="B24" s="9" t="s">
        <v>403</v>
      </c>
      <c r="C24" s="9" t="s">
        <v>404</v>
      </c>
      <c r="D24" s="10" t="s">
        <v>405</v>
      </c>
      <c r="E24" s="9" t="s">
        <v>406</v>
      </c>
      <c r="F24" s="4" t="s">
        <v>407</v>
      </c>
      <c r="G24" s="4" t="s">
        <v>241</v>
      </c>
      <c r="H24" s="4" t="s">
        <v>408</v>
      </c>
      <c r="I24" s="10" t="s">
        <v>348</v>
      </c>
      <c r="J24" s="9" t="s">
        <v>406</v>
      </c>
      <c r="K24" s="4" t="s">
        <v>407</v>
      </c>
      <c r="L24" s="4" t="s">
        <v>241</v>
      </c>
      <c r="M24" s="4" t="s">
        <v>247</v>
      </c>
      <c r="N24" s="4" t="s">
        <v>315</v>
      </c>
      <c r="O24" s="4" t="s">
        <v>223</v>
      </c>
      <c r="P24" s="4" t="s">
        <v>247</v>
      </c>
      <c r="Q24" s="4" t="s">
        <v>245</v>
      </c>
      <c r="R24" s="10" t="s">
        <v>409</v>
      </c>
      <c r="S24" s="9" t="s">
        <v>410</v>
      </c>
      <c r="T24" s="4" t="s">
        <v>411</v>
      </c>
      <c r="U24" s="10" t="s">
        <v>412</v>
      </c>
    </row>
    <row r="25" spans="1:21" x14ac:dyDescent="0.25">
      <c r="A25" s="4"/>
      <c r="B25" s="9" t="s">
        <v>174</v>
      </c>
      <c r="C25" s="9" t="s">
        <v>250</v>
      </c>
      <c r="D25" s="10" t="s">
        <v>250</v>
      </c>
      <c r="E25" s="9" t="s">
        <v>369</v>
      </c>
      <c r="F25" s="4" t="s">
        <v>250</v>
      </c>
      <c r="G25" s="4" t="s">
        <v>160</v>
      </c>
      <c r="H25" s="4" t="s">
        <v>160</v>
      </c>
      <c r="I25" s="10" t="s">
        <v>250</v>
      </c>
      <c r="J25" s="9" t="s">
        <v>167</v>
      </c>
      <c r="K25" s="4" t="s">
        <v>250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352</v>
      </c>
      <c r="B26" s="9" t="s">
        <v>354</v>
      </c>
      <c r="C26" s="9" t="s">
        <v>359</v>
      </c>
      <c r="D26" s="10" t="s">
        <v>358</v>
      </c>
      <c r="E26" s="9" t="s">
        <v>414</v>
      </c>
      <c r="F26" s="4" t="s">
        <v>328</v>
      </c>
      <c r="G26" s="4" t="s">
        <v>341</v>
      </c>
      <c r="H26" s="4" t="s">
        <v>284</v>
      </c>
      <c r="I26" s="10" t="s">
        <v>384</v>
      </c>
      <c r="J26" s="9" t="s">
        <v>414</v>
      </c>
      <c r="K26" s="4" t="s">
        <v>328</v>
      </c>
      <c r="L26" s="4" t="s">
        <v>341</v>
      </c>
      <c r="M26" s="4" t="s">
        <v>328</v>
      </c>
      <c r="N26" s="4" t="s">
        <v>342</v>
      </c>
      <c r="O26" s="4" t="s">
        <v>414</v>
      </c>
      <c r="P26" s="4" t="s">
        <v>338</v>
      </c>
      <c r="Q26" s="4" t="s">
        <v>339</v>
      </c>
      <c r="R26" s="10" t="s">
        <v>285</v>
      </c>
      <c r="S26" s="9" t="s">
        <v>359</v>
      </c>
      <c r="T26" s="4" t="s">
        <v>354</v>
      </c>
      <c r="U26" s="10" t="s">
        <v>414</v>
      </c>
    </row>
    <row r="27" spans="1:21" x14ac:dyDescent="0.25">
      <c r="A27" s="4"/>
      <c r="B27" s="9" t="s">
        <v>415</v>
      </c>
      <c r="C27" s="9" t="s">
        <v>416</v>
      </c>
      <c r="D27" s="10" t="s">
        <v>417</v>
      </c>
      <c r="E27" s="9" t="s">
        <v>418</v>
      </c>
      <c r="F27" s="4" t="s">
        <v>419</v>
      </c>
      <c r="G27" s="4" t="s">
        <v>420</v>
      </c>
      <c r="H27" s="4" t="s">
        <v>249</v>
      </c>
      <c r="I27" s="10" t="s">
        <v>301</v>
      </c>
      <c r="J27" s="9" t="s">
        <v>418</v>
      </c>
      <c r="K27" s="4" t="s">
        <v>419</v>
      </c>
      <c r="L27" s="4" t="s">
        <v>420</v>
      </c>
      <c r="M27" s="4" t="s">
        <v>315</v>
      </c>
      <c r="N27" s="4" t="s">
        <v>244</v>
      </c>
      <c r="O27" s="4" t="s">
        <v>207</v>
      </c>
      <c r="P27" s="4" t="s">
        <v>210</v>
      </c>
      <c r="Q27" s="4" t="s">
        <v>315</v>
      </c>
      <c r="R27" s="10" t="s">
        <v>243</v>
      </c>
      <c r="S27" s="9" t="s">
        <v>249</v>
      </c>
      <c r="T27" s="4" t="s">
        <v>421</v>
      </c>
      <c r="U27" s="10" t="s">
        <v>365</v>
      </c>
    </row>
    <row r="28" spans="1:21" x14ac:dyDescent="0.25">
      <c r="A28" s="4"/>
      <c r="B28" s="9" t="s">
        <v>163</v>
      </c>
      <c r="C28" s="9" t="s">
        <v>250</v>
      </c>
      <c r="D28" s="10" t="s">
        <v>250</v>
      </c>
      <c r="E28" s="9" t="s">
        <v>163</v>
      </c>
      <c r="F28" s="4" t="s">
        <v>163</v>
      </c>
      <c r="G28" s="4" t="s">
        <v>250</v>
      </c>
      <c r="H28" s="4" t="s">
        <v>422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373</v>
      </c>
      <c r="B29" s="9" t="s">
        <v>383</v>
      </c>
      <c r="C29" s="9" t="s">
        <v>383</v>
      </c>
      <c r="D29" s="10" t="s">
        <v>383</v>
      </c>
      <c r="E29" s="9" t="s">
        <v>288</v>
      </c>
      <c r="F29" s="4" t="s">
        <v>288</v>
      </c>
      <c r="G29" s="4" t="s">
        <v>355</v>
      </c>
      <c r="H29" s="4" t="s">
        <v>374</v>
      </c>
      <c r="I29" s="10" t="s">
        <v>326</v>
      </c>
      <c r="J29" s="9" t="s">
        <v>288</v>
      </c>
      <c r="K29" s="4" t="s">
        <v>288</v>
      </c>
      <c r="L29" s="4" t="s">
        <v>355</v>
      </c>
      <c r="M29" s="4" t="s">
        <v>326</v>
      </c>
      <c r="N29" s="4" t="s">
        <v>310</v>
      </c>
      <c r="O29" s="4" t="s">
        <v>328</v>
      </c>
      <c r="P29" s="4" t="s">
        <v>236</v>
      </c>
      <c r="Q29" s="4" t="s">
        <v>284</v>
      </c>
      <c r="R29" s="10" t="s">
        <v>374</v>
      </c>
      <c r="S29" s="9" t="s">
        <v>383</v>
      </c>
      <c r="T29" s="4" t="s">
        <v>374</v>
      </c>
      <c r="U29" s="10" t="s">
        <v>238</v>
      </c>
    </row>
    <row r="30" spans="1:21" x14ac:dyDescent="0.25">
      <c r="A30" s="4"/>
      <c r="B30" s="9" t="s">
        <v>423</v>
      </c>
      <c r="C30" s="9" t="s">
        <v>424</v>
      </c>
      <c r="D30" s="10" t="s">
        <v>425</v>
      </c>
      <c r="E30" s="9" t="s">
        <v>426</v>
      </c>
      <c r="F30" s="4" t="s">
        <v>349</v>
      </c>
      <c r="G30" s="4" t="s">
        <v>268</v>
      </c>
      <c r="H30" s="4" t="s">
        <v>427</v>
      </c>
      <c r="I30" s="10" t="s">
        <v>227</v>
      </c>
      <c r="J30" s="9" t="s">
        <v>426</v>
      </c>
      <c r="K30" s="4" t="s">
        <v>349</v>
      </c>
      <c r="L30" s="4" t="s">
        <v>268</v>
      </c>
      <c r="M30" s="4" t="s">
        <v>246</v>
      </c>
      <c r="N30" s="4" t="s">
        <v>321</v>
      </c>
      <c r="O30" s="4" t="s">
        <v>227</v>
      </c>
      <c r="P30" s="4" t="s">
        <v>246</v>
      </c>
      <c r="Q30" s="4" t="s">
        <v>315</v>
      </c>
      <c r="R30" s="10" t="s">
        <v>223</v>
      </c>
      <c r="S30" s="9" t="s">
        <v>408</v>
      </c>
      <c r="T30" s="4" t="s">
        <v>428</v>
      </c>
      <c r="U30" s="10" t="s">
        <v>429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382</v>
      </c>
      <c r="B32" s="9" t="s">
        <v>288</v>
      </c>
      <c r="C32" s="9" t="s">
        <v>288</v>
      </c>
      <c r="D32" s="10" t="s">
        <v>288</v>
      </c>
      <c r="E32" s="9" t="s">
        <v>235</v>
      </c>
      <c r="F32" s="4" t="s">
        <v>289</v>
      </c>
      <c r="G32" s="4" t="s">
        <v>289</v>
      </c>
      <c r="H32" s="4" t="s">
        <v>288</v>
      </c>
      <c r="I32" s="10" t="s">
        <v>289</v>
      </c>
      <c r="J32" s="9" t="s">
        <v>235</v>
      </c>
      <c r="K32" s="4" t="s">
        <v>289</v>
      </c>
      <c r="L32" s="4" t="s">
        <v>289</v>
      </c>
      <c r="M32" s="4" t="s">
        <v>308</v>
      </c>
      <c r="N32" s="4" t="s">
        <v>430</v>
      </c>
      <c r="O32" s="4" t="s">
        <v>238</v>
      </c>
      <c r="P32" s="4" t="s">
        <v>327</v>
      </c>
      <c r="Q32" s="4" t="s">
        <v>236</v>
      </c>
      <c r="R32" s="10" t="s">
        <v>288</v>
      </c>
      <c r="S32" s="9" t="s">
        <v>341</v>
      </c>
      <c r="T32" s="4" t="s">
        <v>288</v>
      </c>
      <c r="U32" s="10" t="s">
        <v>233</v>
      </c>
    </row>
    <row r="33" spans="1:21" x14ac:dyDescent="0.25">
      <c r="A33" s="4"/>
      <c r="B33" s="9" t="s">
        <v>361</v>
      </c>
      <c r="C33" s="9" t="s">
        <v>431</v>
      </c>
      <c r="D33" s="10" t="s">
        <v>432</v>
      </c>
      <c r="E33" s="9" t="s">
        <v>433</v>
      </c>
      <c r="F33" s="4" t="s">
        <v>249</v>
      </c>
      <c r="G33" s="4" t="s">
        <v>434</v>
      </c>
      <c r="H33" s="4" t="s">
        <v>206</v>
      </c>
      <c r="I33" s="10" t="s">
        <v>271</v>
      </c>
      <c r="J33" s="9" t="s">
        <v>433</v>
      </c>
      <c r="K33" s="4" t="s">
        <v>249</v>
      </c>
      <c r="L33" s="4" t="s">
        <v>434</v>
      </c>
      <c r="M33" s="4" t="s">
        <v>321</v>
      </c>
      <c r="N33" s="4" t="s">
        <v>210</v>
      </c>
      <c r="O33" s="4" t="s">
        <v>247</v>
      </c>
      <c r="P33" s="4" t="s">
        <v>247</v>
      </c>
      <c r="Q33" s="4" t="s">
        <v>316</v>
      </c>
      <c r="R33" s="10" t="s">
        <v>271</v>
      </c>
      <c r="S33" s="9" t="s">
        <v>364</v>
      </c>
      <c r="T33" s="4" t="s">
        <v>435</v>
      </c>
      <c r="U33" s="10" t="s">
        <v>314</v>
      </c>
    </row>
    <row r="34" spans="1:21" x14ac:dyDescent="0.25">
      <c r="A34" s="4"/>
      <c r="B34" s="9" t="s">
        <v>436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169</v>
      </c>
      <c r="K34" s="4" t="s">
        <v>169</v>
      </c>
      <c r="L34" s="4" t="s">
        <v>169</v>
      </c>
      <c r="M34" s="4" t="s">
        <v>250</v>
      </c>
      <c r="N34" s="4" t="s">
        <v>437</v>
      </c>
      <c r="O34" s="4" t="s">
        <v>169</v>
      </c>
      <c r="P34" s="4" t="s">
        <v>250</v>
      </c>
      <c r="Q34" s="4" t="s">
        <v>250</v>
      </c>
      <c r="R34" s="10" t="s">
        <v>169</v>
      </c>
      <c r="S34" s="9" t="s">
        <v>413</v>
      </c>
      <c r="T34" s="4" t="s">
        <v>174</v>
      </c>
      <c r="U34" s="10" t="s">
        <v>174</v>
      </c>
    </row>
    <row r="35" spans="1:21" x14ac:dyDescent="0.25">
      <c r="A35" s="4" t="s">
        <v>391</v>
      </c>
      <c r="B35" s="9" t="s">
        <v>310</v>
      </c>
      <c r="C35" s="9" t="s">
        <v>308</v>
      </c>
      <c r="D35" s="10" t="s">
        <v>310</v>
      </c>
      <c r="E35" s="9" t="s">
        <v>310</v>
      </c>
      <c r="F35" s="4" t="s">
        <v>308</v>
      </c>
      <c r="G35" s="4" t="s">
        <v>308</v>
      </c>
      <c r="H35" s="4" t="s">
        <v>309</v>
      </c>
      <c r="I35" s="10" t="s">
        <v>310</v>
      </c>
      <c r="J35" s="9" t="s">
        <v>310</v>
      </c>
      <c r="K35" s="4" t="s">
        <v>308</v>
      </c>
      <c r="L35" s="4" t="s">
        <v>308</v>
      </c>
      <c r="M35" s="4" t="s">
        <v>237</v>
      </c>
      <c r="N35" s="4" t="s">
        <v>237</v>
      </c>
      <c r="O35" s="4" t="s">
        <v>237</v>
      </c>
      <c r="P35" s="4" t="s">
        <v>238</v>
      </c>
      <c r="Q35" s="4" t="s">
        <v>237</v>
      </c>
      <c r="R35" s="10" t="s">
        <v>308</v>
      </c>
      <c r="S35" s="9" t="s">
        <v>237</v>
      </c>
      <c r="T35" s="4" t="s">
        <v>308</v>
      </c>
      <c r="U35" s="10" t="s">
        <v>310</v>
      </c>
    </row>
    <row r="36" spans="1:21" x14ac:dyDescent="0.25">
      <c r="A36" s="4"/>
      <c r="B36" s="9" t="s">
        <v>389</v>
      </c>
      <c r="C36" s="9" t="s">
        <v>366</v>
      </c>
      <c r="D36" s="10" t="s">
        <v>209</v>
      </c>
      <c r="E36" s="9" t="s">
        <v>224</v>
      </c>
      <c r="F36" s="4" t="s">
        <v>270</v>
      </c>
      <c r="G36" s="4" t="s">
        <v>210</v>
      </c>
      <c r="H36" s="4" t="s">
        <v>315</v>
      </c>
      <c r="I36" s="10" t="s">
        <v>316</v>
      </c>
      <c r="J36" s="9" t="s">
        <v>224</v>
      </c>
      <c r="K36" s="4" t="s">
        <v>270</v>
      </c>
      <c r="L36" s="4" t="s">
        <v>210</v>
      </c>
      <c r="M36" s="4" t="s">
        <v>245</v>
      </c>
      <c r="N36" s="4" t="s">
        <v>245</v>
      </c>
      <c r="O36" s="4" t="s">
        <v>245</v>
      </c>
      <c r="P36" s="4" t="s">
        <v>315</v>
      </c>
      <c r="Q36" s="4" t="s">
        <v>245</v>
      </c>
      <c r="R36" s="10" t="s">
        <v>246</v>
      </c>
      <c r="S36" s="9" t="s">
        <v>321</v>
      </c>
      <c r="T36" s="4" t="s">
        <v>410</v>
      </c>
      <c r="U36" s="10" t="s">
        <v>244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320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300</v>
      </c>
      <c r="C39" s="9" t="s">
        <v>315</v>
      </c>
      <c r="D39" s="10" t="s">
        <v>247</v>
      </c>
      <c r="E39" s="9" t="s">
        <v>244</v>
      </c>
      <c r="F39" s="4" t="s">
        <v>246</v>
      </c>
      <c r="G39" s="4" t="s">
        <v>321</v>
      </c>
      <c r="H39" s="4" t="s">
        <v>245</v>
      </c>
      <c r="I39" s="10" t="s">
        <v>245</v>
      </c>
      <c r="J39" s="9" t="s">
        <v>244</v>
      </c>
      <c r="K39" s="4" t="s">
        <v>246</v>
      </c>
      <c r="L39" s="4" t="s">
        <v>321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244</v>
      </c>
      <c r="U39" s="10" t="s">
        <v>246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322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97" priority="13">
      <formula>$B$18&gt;0</formula>
    </cfRule>
  </conditionalFormatting>
  <conditionalFormatting sqref="A22:U22">
    <cfRule type="expression" dxfId="1896" priority="12">
      <formula>A22&lt;&gt;""</formula>
    </cfRule>
  </conditionalFormatting>
  <conditionalFormatting sqref="A25:U25">
    <cfRule type="expression" dxfId="1895" priority="11">
      <formula>A25&lt;&gt;""</formula>
    </cfRule>
  </conditionalFormatting>
  <conditionalFormatting sqref="A28:U28">
    <cfRule type="expression" dxfId="1894" priority="10">
      <formula>A28&lt;&gt;""</formula>
    </cfRule>
  </conditionalFormatting>
  <conditionalFormatting sqref="A31:U31">
    <cfRule type="expression" dxfId="1893" priority="9">
      <formula>A31&lt;&gt;""</formula>
    </cfRule>
  </conditionalFormatting>
  <conditionalFormatting sqref="A34:U34">
    <cfRule type="expression" dxfId="1892" priority="8">
      <formula>A34&lt;&gt;""</formula>
    </cfRule>
  </conditionalFormatting>
  <conditionalFormatting sqref="A37:U37">
    <cfRule type="expression" dxfId="1891" priority="7">
      <formula>A37&lt;&gt;""</formula>
    </cfRule>
  </conditionalFormatting>
  <conditionalFormatting sqref="A40:U40">
    <cfRule type="expression" dxfId="1890" priority="6">
      <formula>A40&lt;&gt;""</formula>
    </cfRule>
  </conditionalFormatting>
  <conditionalFormatting sqref="A43:U43">
    <cfRule type="expression" dxfId="1889" priority="5">
      <formula>A43&lt;&gt;""</formula>
    </cfRule>
  </conditionalFormatting>
  <conditionalFormatting sqref="A46:U46">
    <cfRule type="expression" dxfId="1888" priority="4">
      <formula>A46&lt;&gt;""</formula>
    </cfRule>
  </conditionalFormatting>
  <conditionalFormatting sqref="A49:U49">
    <cfRule type="expression" dxfId="1887" priority="3">
      <formula>A49&lt;&gt;""</formula>
    </cfRule>
  </conditionalFormatting>
  <conditionalFormatting sqref="A52:U52">
    <cfRule type="expression" dxfId="1886" priority="2">
      <formula>A52&lt;&gt;""</formula>
    </cfRule>
  </conditionalFormatting>
  <conditionalFormatting sqref="A55:U55">
    <cfRule type="expression" dxfId="18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39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1020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547</v>
      </c>
      <c r="C20" s="9" t="s">
        <v>478</v>
      </c>
      <c r="D20" s="10" t="s">
        <v>542</v>
      </c>
      <c r="E20" s="9" t="s">
        <v>546</v>
      </c>
      <c r="F20" s="4" t="s">
        <v>713</v>
      </c>
      <c r="G20" s="4" t="s">
        <v>542</v>
      </c>
      <c r="H20" s="4" t="s">
        <v>290</v>
      </c>
      <c r="I20" s="10" t="s">
        <v>256</v>
      </c>
      <c r="J20" s="9" t="s">
        <v>546</v>
      </c>
      <c r="K20" s="4" t="s">
        <v>713</v>
      </c>
      <c r="L20" s="4" t="s">
        <v>542</v>
      </c>
      <c r="M20" s="4" t="s">
        <v>476</v>
      </c>
      <c r="N20" s="4" t="s">
        <v>284</v>
      </c>
      <c r="O20" s="4" t="s">
        <v>339</v>
      </c>
      <c r="P20" s="4" t="s">
        <v>477</v>
      </c>
      <c r="Q20" s="4" t="s">
        <v>289</v>
      </c>
      <c r="R20" s="10" t="s">
        <v>542</v>
      </c>
      <c r="S20" s="9" t="s">
        <v>478</v>
      </c>
      <c r="T20" s="4" t="s">
        <v>544</v>
      </c>
      <c r="U20" s="10" t="s">
        <v>520</v>
      </c>
    </row>
    <row r="21" spans="1:21" x14ac:dyDescent="0.25">
      <c r="A21" s="4"/>
      <c r="B21" s="9" t="s">
        <v>1021</v>
      </c>
      <c r="C21" s="9" t="s">
        <v>1022</v>
      </c>
      <c r="D21" s="10" t="s">
        <v>1023</v>
      </c>
      <c r="E21" s="9" t="s">
        <v>1024</v>
      </c>
      <c r="F21" s="4" t="s">
        <v>570</v>
      </c>
      <c r="G21" s="4" t="s">
        <v>219</v>
      </c>
      <c r="H21" s="4" t="s">
        <v>487</v>
      </c>
      <c r="I21" s="10" t="s">
        <v>429</v>
      </c>
      <c r="J21" s="9" t="s">
        <v>1024</v>
      </c>
      <c r="K21" s="4" t="s">
        <v>570</v>
      </c>
      <c r="L21" s="4" t="s">
        <v>219</v>
      </c>
      <c r="M21" s="4" t="s">
        <v>210</v>
      </c>
      <c r="N21" s="4" t="s">
        <v>270</v>
      </c>
      <c r="O21" s="4" t="s">
        <v>301</v>
      </c>
      <c r="P21" s="4" t="s">
        <v>271</v>
      </c>
      <c r="Q21" s="4" t="s">
        <v>246</v>
      </c>
      <c r="R21" s="10" t="s">
        <v>635</v>
      </c>
      <c r="S21" s="9" t="s">
        <v>959</v>
      </c>
      <c r="T21" s="4" t="s">
        <v>1025</v>
      </c>
      <c r="U21" s="10" t="s">
        <v>941</v>
      </c>
    </row>
    <row r="22" spans="1:21" x14ac:dyDescent="0.25">
      <c r="A22" s="4"/>
      <c r="B22" s="9" t="s">
        <v>1026</v>
      </c>
      <c r="C22" s="9" t="s">
        <v>159</v>
      </c>
      <c r="D22" s="10" t="s">
        <v>158</v>
      </c>
      <c r="E22" s="9" t="s">
        <v>163</v>
      </c>
      <c r="F22" s="4" t="s">
        <v>163</v>
      </c>
      <c r="G22" s="4" t="s">
        <v>163</v>
      </c>
      <c r="H22" s="4" t="s">
        <v>458</v>
      </c>
      <c r="I22" s="10" t="s">
        <v>163</v>
      </c>
      <c r="J22" s="9" t="s">
        <v>599</v>
      </c>
      <c r="K22" s="4" t="s">
        <v>1027</v>
      </c>
      <c r="L22" s="4" t="s">
        <v>1028</v>
      </c>
      <c r="M22" s="4" t="s">
        <v>250</v>
      </c>
      <c r="N22" s="4" t="s">
        <v>1029</v>
      </c>
      <c r="O22" s="4" t="s">
        <v>279</v>
      </c>
      <c r="P22" s="4" t="s">
        <v>166</v>
      </c>
      <c r="Q22" s="4" t="s">
        <v>279</v>
      </c>
      <c r="R22" s="10" t="s">
        <v>1028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510</v>
      </c>
      <c r="B23" s="9" t="s">
        <v>342</v>
      </c>
      <c r="C23" s="9" t="s">
        <v>338</v>
      </c>
      <c r="D23" s="10" t="s">
        <v>359</v>
      </c>
      <c r="E23" s="9" t="s">
        <v>402</v>
      </c>
      <c r="F23" s="4" t="s">
        <v>340</v>
      </c>
      <c r="G23" s="4" t="s">
        <v>359</v>
      </c>
      <c r="H23" s="4" t="s">
        <v>440</v>
      </c>
      <c r="I23" s="10" t="s">
        <v>354</v>
      </c>
      <c r="J23" s="9" t="s">
        <v>402</v>
      </c>
      <c r="K23" s="4" t="s">
        <v>340</v>
      </c>
      <c r="L23" s="4" t="s">
        <v>359</v>
      </c>
      <c r="M23" s="4" t="s">
        <v>252</v>
      </c>
      <c r="N23" s="4" t="s">
        <v>439</v>
      </c>
      <c r="O23" s="4" t="s">
        <v>441</v>
      </c>
      <c r="P23" s="4" t="s">
        <v>287</v>
      </c>
      <c r="Q23" s="4" t="s">
        <v>523</v>
      </c>
      <c r="R23" s="10" t="s">
        <v>359</v>
      </c>
      <c r="S23" s="9" t="s">
        <v>338</v>
      </c>
      <c r="T23" s="4" t="s">
        <v>356</v>
      </c>
      <c r="U23" s="10" t="s">
        <v>235</v>
      </c>
    </row>
    <row r="24" spans="1:21" x14ac:dyDescent="0.25">
      <c r="A24" s="4"/>
      <c r="B24" s="9" t="s">
        <v>1030</v>
      </c>
      <c r="C24" s="9" t="s">
        <v>1031</v>
      </c>
      <c r="D24" s="10" t="s">
        <v>837</v>
      </c>
      <c r="E24" s="9" t="s">
        <v>1032</v>
      </c>
      <c r="F24" s="4" t="s">
        <v>268</v>
      </c>
      <c r="G24" s="4" t="s">
        <v>838</v>
      </c>
      <c r="H24" s="4" t="s">
        <v>467</v>
      </c>
      <c r="I24" s="10" t="s">
        <v>206</v>
      </c>
      <c r="J24" s="9" t="s">
        <v>1032</v>
      </c>
      <c r="K24" s="4" t="s">
        <v>268</v>
      </c>
      <c r="L24" s="4" t="s">
        <v>838</v>
      </c>
      <c r="M24" s="4" t="s">
        <v>270</v>
      </c>
      <c r="N24" s="4" t="s">
        <v>207</v>
      </c>
      <c r="O24" s="4" t="s">
        <v>410</v>
      </c>
      <c r="P24" s="4" t="s">
        <v>271</v>
      </c>
      <c r="Q24" s="4" t="s">
        <v>300</v>
      </c>
      <c r="R24" s="10" t="s">
        <v>272</v>
      </c>
      <c r="S24" s="9" t="s">
        <v>419</v>
      </c>
      <c r="T24" s="4" t="s">
        <v>1033</v>
      </c>
      <c r="U24" s="10" t="s">
        <v>303</v>
      </c>
    </row>
    <row r="25" spans="1:21" x14ac:dyDescent="0.25">
      <c r="A25" s="4"/>
      <c r="B25" s="9" t="s">
        <v>1034</v>
      </c>
      <c r="C25" s="9" t="s">
        <v>250</v>
      </c>
      <c r="D25" s="10" t="s">
        <v>250</v>
      </c>
      <c r="E25" s="9" t="s">
        <v>163</v>
      </c>
      <c r="F25" s="4" t="s">
        <v>163</v>
      </c>
      <c r="G25" s="4" t="s">
        <v>163</v>
      </c>
      <c r="H25" s="4" t="s">
        <v>458</v>
      </c>
      <c r="I25" s="10" t="s">
        <v>163</v>
      </c>
      <c r="J25" s="9" t="s">
        <v>1028</v>
      </c>
      <c r="K25" s="4" t="s">
        <v>1028</v>
      </c>
      <c r="L25" s="4" t="s">
        <v>1028</v>
      </c>
      <c r="M25" s="4" t="s">
        <v>250</v>
      </c>
      <c r="N25" s="4" t="s">
        <v>279</v>
      </c>
      <c r="O25" s="4" t="s">
        <v>279</v>
      </c>
      <c r="P25" s="4" t="s">
        <v>250</v>
      </c>
      <c r="Q25" s="4" t="s">
        <v>279</v>
      </c>
      <c r="R25" s="10" t="s">
        <v>1028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29" priority="13">
      <formula>$B$18&gt;0</formula>
    </cfRule>
  </conditionalFormatting>
  <conditionalFormatting sqref="A22:U22">
    <cfRule type="expression" dxfId="1428" priority="12">
      <formula>A22&lt;&gt;""</formula>
    </cfRule>
  </conditionalFormatting>
  <conditionalFormatting sqref="A25:U25">
    <cfRule type="expression" dxfId="1427" priority="11">
      <formula>A25&lt;&gt;""</formula>
    </cfRule>
  </conditionalFormatting>
  <conditionalFormatting sqref="A28:U28">
    <cfRule type="expression" dxfId="1426" priority="10">
      <formula>A28&lt;&gt;""</formula>
    </cfRule>
  </conditionalFormatting>
  <conditionalFormatting sqref="A31:U31">
    <cfRule type="expression" dxfId="1425" priority="9">
      <formula>A31&lt;&gt;""</formula>
    </cfRule>
  </conditionalFormatting>
  <conditionalFormatting sqref="A34:U34">
    <cfRule type="expression" dxfId="1424" priority="8">
      <formula>A34&lt;&gt;""</formula>
    </cfRule>
  </conditionalFormatting>
  <conditionalFormatting sqref="A37:U37">
    <cfRule type="expression" dxfId="1423" priority="7">
      <formula>A37&lt;&gt;""</formula>
    </cfRule>
  </conditionalFormatting>
  <conditionalFormatting sqref="A40:U40">
    <cfRule type="expression" dxfId="1422" priority="6">
      <formula>A40&lt;&gt;""</formula>
    </cfRule>
  </conditionalFormatting>
  <conditionalFormatting sqref="A43:U43">
    <cfRule type="expression" dxfId="1421" priority="5">
      <formula>A43&lt;&gt;""</formula>
    </cfRule>
  </conditionalFormatting>
  <conditionalFormatting sqref="A46:U46">
    <cfRule type="expression" dxfId="1420" priority="4">
      <formula>A46&lt;&gt;""</formula>
    </cfRule>
  </conditionalFormatting>
  <conditionalFormatting sqref="A49:U49">
    <cfRule type="expression" dxfId="1419" priority="3">
      <formula>A49&lt;&gt;""</formula>
    </cfRule>
  </conditionalFormatting>
  <conditionalFormatting sqref="A52:U52">
    <cfRule type="expression" dxfId="1418" priority="2">
      <formula>A52&lt;&gt;""</formula>
    </cfRule>
  </conditionalFormatting>
  <conditionalFormatting sqref="A55:U55">
    <cfRule type="expression" dxfId="14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1035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626</v>
      </c>
      <c r="C20" s="9" t="s">
        <v>522</v>
      </c>
      <c r="D20" s="10" t="s">
        <v>601</v>
      </c>
      <c r="E20" s="9" t="s">
        <v>516</v>
      </c>
      <c r="F20" s="4" t="s">
        <v>600</v>
      </c>
      <c r="G20" s="4" t="s">
        <v>602</v>
      </c>
      <c r="H20" s="4" t="s">
        <v>445</v>
      </c>
      <c r="I20" s="10" t="s">
        <v>479</v>
      </c>
      <c r="J20" s="9" t="s">
        <v>516</v>
      </c>
      <c r="K20" s="4" t="s">
        <v>600</v>
      </c>
      <c r="L20" s="4" t="s">
        <v>602</v>
      </c>
      <c r="M20" s="4" t="s">
        <v>257</v>
      </c>
      <c r="N20" s="4" t="s">
        <v>443</v>
      </c>
      <c r="O20" s="4" t="s">
        <v>444</v>
      </c>
      <c r="P20" s="4" t="s">
        <v>439</v>
      </c>
      <c r="Q20" s="4" t="s">
        <v>521</v>
      </c>
      <c r="R20" s="10" t="s">
        <v>443</v>
      </c>
      <c r="S20" s="9" t="s">
        <v>475</v>
      </c>
      <c r="T20" s="4" t="s">
        <v>522</v>
      </c>
      <c r="U20" s="10" t="s">
        <v>521</v>
      </c>
    </row>
    <row r="21" spans="1:21" x14ac:dyDescent="0.25">
      <c r="A21" s="4"/>
      <c r="B21" s="9" t="s">
        <v>1036</v>
      </c>
      <c r="C21" s="9" t="s">
        <v>1037</v>
      </c>
      <c r="D21" s="10" t="s">
        <v>1038</v>
      </c>
      <c r="E21" s="9" t="s">
        <v>1039</v>
      </c>
      <c r="F21" s="4" t="s">
        <v>681</v>
      </c>
      <c r="G21" s="4" t="s">
        <v>989</v>
      </c>
      <c r="H21" s="4" t="s">
        <v>401</v>
      </c>
      <c r="I21" s="10" t="s">
        <v>350</v>
      </c>
      <c r="J21" s="9" t="s">
        <v>1039</v>
      </c>
      <c r="K21" s="4" t="s">
        <v>681</v>
      </c>
      <c r="L21" s="4" t="s">
        <v>989</v>
      </c>
      <c r="M21" s="4" t="s">
        <v>227</v>
      </c>
      <c r="N21" s="4" t="s">
        <v>271</v>
      </c>
      <c r="O21" s="4" t="s">
        <v>269</v>
      </c>
      <c r="P21" s="4" t="s">
        <v>209</v>
      </c>
      <c r="Q21" s="4" t="s">
        <v>210</v>
      </c>
      <c r="R21" s="10" t="s">
        <v>752</v>
      </c>
      <c r="S21" s="9" t="s">
        <v>653</v>
      </c>
      <c r="T21" s="4" t="s">
        <v>1040</v>
      </c>
      <c r="U21" s="10" t="s">
        <v>1041</v>
      </c>
    </row>
    <row r="22" spans="1:21" x14ac:dyDescent="0.25">
      <c r="A22" s="4"/>
      <c r="B22" s="9" t="s">
        <v>1042</v>
      </c>
      <c r="C22" s="9" t="s">
        <v>250</v>
      </c>
      <c r="D22" s="10" t="s">
        <v>250</v>
      </c>
      <c r="E22" s="9" t="s">
        <v>1043</v>
      </c>
      <c r="F22" s="4" t="s">
        <v>160</v>
      </c>
      <c r="G22" s="4" t="s">
        <v>160</v>
      </c>
      <c r="H22" s="4" t="s">
        <v>160</v>
      </c>
      <c r="I22" s="10" t="s">
        <v>160</v>
      </c>
      <c r="J22" s="9" t="s">
        <v>1044</v>
      </c>
      <c r="K22" s="4" t="s">
        <v>1045</v>
      </c>
      <c r="L22" s="4" t="s">
        <v>1045</v>
      </c>
      <c r="M22" s="4" t="s">
        <v>172</v>
      </c>
      <c r="N22" s="4" t="s">
        <v>250</v>
      </c>
      <c r="O22" s="4" t="s">
        <v>250</v>
      </c>
      <c r="P22" s="4" t="s">
        <v>1045</v>
      </c>
      <c r="Q22" s="4" t="s">
        <v>1046</v>
      </c>
      <c r="R22" s="10" t="s">
        <v>1045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383</v>
      </c>
      <c r="C23" s="9" t="s">
        <v>288</v>
      </c>
      <c r="D23" s="10" t="s">
        <v>374</v>
      </c>
      <c r="E23" s="9" t="s">
        <v>325</v>
      </c>
      <c r="F23" s="4" t="s">
        <v>355</v>
      </c>
      <c r="G23" s="4" t="s">
        <v>328</v>
      </c>
      <c r="H23" s="4" t="s">
        <v>358</v>
      </c>
      <c r="I23" s="10" t="s">
        <v>341</v>
      </c>
      <c r="J23" s="9" t="s">
        <v>325</v>
      </c>
      <c r="K23" s="4" t="s">
        <v>355</v>
      </c>
      <c r="L23" s="4" t="s">
        <v>328</v>
      </c>
      <c r="M23" s="4" t="s">
        <v>285</v>
      </c>
      <c r="N23" s="4" t="s">
        <v>414</v>
      </c>
      <c r="O23" s="4" t="s">
        <v>329</v>
      </c>
      <c r="P23" s="4" t="s">
        <v>284</v>
      </c>
      <c r="Q23" s="4" t="s">
        <v>234</v>
      </c>
      <c r="R23" s="10" t="s">
        <v>414</v>
      </c>
      <c r="S23" s="9" t="s">
        <v>253</v>
      </c>
      <c r="T23" s="4" t="s">
        <v>288</v>
      </c>
      <c r="U23" s="10" t="s">
        <v>234</v>
      </c>
    </row>
    <row r="24" spans="1:21" x14ac:dyDescent="0.25">
      <c r="A24" s="4"/>
      <c r="B24" s="9" t="s">
        <v>837</v>
      </c>
      <c r="C24" s="9" t="s">
        <v>568</v>
      </c>
      <c r="D24" s="10" t="s">
        <v>388</v>
      </c>
      <c r="E24" s="9" t="s">
        <v>589</v>
      </c>
      <c r="F24" s="4" t="s">
        <v>537</v>
      </c>
      <c r="G24" s="4" t="s">
        <v>805</v>
      </c>
      <c r="H24" s="4" t="s">
        <v>594</v>
      </c>
      <c r="I24" s="10" t="s">
        <v>399</v>
      </c>
      <c r="J24" s="9" t="s">
        <v>589</v>
      </c>
      <c r="K24" s="4" t="s">
        <v>537</v>
      </c>
      <c r="L24" s="4" t="s">
        <v>805</v>
      </c>
      <c r="M24" s="4" t="s">
        <v>244</v>
      </c>
      <c r="N24" s="4" t="s">
        <v>247</v>
      </c>
      <c r="O24" s="4" t="s">
        <v>227</v>
      </c>
      <c r="P24" s="4" t="s">
        <v>227</v>
      </c>
      <c r="Q24" s="4" t="s">
        <v>321</v>
      </c>
      <c r="R24" s="10" t="s">
        <v>409</v>
      </c>
      <c r="S24" s="9" t="s">
        <v>757</v>
      </c>
      <c r="T24" s="4" t="s">
        <v>490</v>
      </c>
      <c r="U24" s="10" t="s">
        <v>410</v>
      </c>
    </row>
    <row r="25" spans="1:21" x14ac:dyDescent="0.25">
      <c r="A25" s="4"/>
      <c r="B25" s="9" t="s">
        <v>461</v>
      </c>
      <c r="C25" s="9" t="s">
        <v>250</v>
      </c>
      <c r="D25" s="10" t="s">
        <v>250</v>
      </c>
      <c r="E25" s="9" t="s">
        <v>1006</v>
      </c>
      <c r="F25" s="4" t="s">
        <v>250</v>
      </c>
      <c r="G25" s="4" t="s">
        <v>160</v>
      </c>
      <c r="H25" s="4" t="s">
        <v>250</v>
      </c>
      <c r="I25" s="10" t="s">
        <v>160</v>
      </c>
      <c r="J25" s="9" t="s">
        <v>167</v>
      </c>
      <c r="K25" s="4" t="s">
        <v>250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16" priority="13">
      <formula>$B$18&gt;0</formula>
    </cfRule>
  </conditionalFormatting>
  <conditionalFormatting sqref="A22:U22">
    <cfRule type="expression" dxfId="1415" priority="12">
      <formula>A22&lt;&gt;""</formula>
    </cfRule>
  </conditionalFormatting>
  <conditionalFormatting sqref="A25:U25">
    <cfRule type="expression" dxfId="1414" priority="11">
      <formula>A25&lt;&gt;""</formula>
    </cfRule>
  </conditionalFormatting>
  <conditionalFormatting sqref="A28:U28">
    <cfRule type="expression" dxfId="1413" priority="10">
      <formula>A28&lt;&gt;""</formula>
    </cfRule>
  </conditionalFormatting>
  <conditionalFormatting sqref="A31:U31">
    <cfRule type="expression" dxfId="1412" priority="9">
      <formula>A31&lt;&gt;""</formula>
    </cfRule>
  </conditionalFormatting>
  <conditionalFormatting sqref="A34:U34">
    <cfRule type="expression" dxfId="1411" priority="8">
      <formula>A34&lt;&gt;""</formula>
    </cfRule>
  </conditionalFormatting>
  <conditionalFormatting sqref="A37:U37">
    <cfRule type="expression" dxfId="1410" priority="7">
      <formula>A37&lt;&gt;""</formula>
    </cfRule>
  </conditionalFormatting>
  <conditionalFormatting sqref="A40:U40">
    <cfRule type="expression" dxfId="1409" priority="6">
      <formula>A40&lt;&gt;""</formula>
    </cfRule>
  </conditionalFormatting>
  <conditionalFormatting sqref="A43:U43">
    <cfRule type="expression" dxfId="1408" priority="5">
      <formula>A43&lt;&gt;""</formula>
    </cfRule>
  </conditionalFormatting>
  <conditionalFormatting sqref="A46:U46">
    <cfRule type="expression" dxfId="1407" priority="4">
      <formula>A46&lt;&gt;""</formula>
    </cfRule>
  </conditionalFormatting>
  <conditionalFormatting sqref="A49:U49">
    <cfRule type="expression" dxfId="1406" priority="3">
      <formula>A49&lt;&gt;""</formula>
    </cfRule>
  </conditionalFormatting>
  <conditionalFormatting sqref="A52:U52">
    <cfRule type="expression" dxfId="1405" priority="2">
      <formula>A52&lt;&gt;""</formula>
    </cfRule>
  </conditionalFormatting>
  <conditionalFormatting sqref="A55:U55">
    <cfRule type="expression" dxfId="14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1047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285</v>
      </c>
      <c r="C20" s="9" t="s">
        <v>282</v>
      </c>
      <c r="D20" s="10" t="s">
        <v>342</v>
      </c>
      <c r="E20" s="9" t="s">
        <v>342</v>
      </c>
      <c r="F20" s="4" t="s">
        <v>254</v>
      </c>
      <c r="G20" s="4" t="s">
        <v>253</v>
      </c>
      <c r="H20" s="4" t="s">
        <v>353</v>
      </c>
      <c r="I20" s="10" t="s">
        <v>497</v>
      </c>
      <c r="J20" s="9" t="s">
        <v>342</v>
      </c>
      <c r="K20" s="4" t="s">
        <v>254</v>
      </c>
      <c r="L20" s="4" t="s">
        <v>253</v>
      </c>
      <c r="M20" s="4" t="s">
        <v>328</v>
      </c>
      <c r="N20" s="4" t="s">
        <v>284</v>
      </c>
      <c r="O20" s="4" t="s">
        <v>402</v>
      </c>
      <c r="P20" s="4" t="s">
        <v>374</v>
      </c>
      <c r="Q20" s="4" t="s">
        <v>307</v>
      </c>
      <c r="R20" s="10" t="s">
        <v>283</v>
      </c>
      <c r="S20" s="9" t="s">
        <v>430</v>
      </c>
      <c r="T20" s="4" t="s">
        <v>285</v>
      </c>
      <c r="U20" s="10" t="s">
        <v>338</v>
      </c>
    </row>
    <row r="21" spans="1:21" x14ac:dyDescent="0.25">
      <c r="A21" s="4"/>
      <c r="B21" s="9" t="s">
        <v>1048</v>
      </c>
      <c r="C21" s="9" t="s">
        <v>1049</v>
      </c>
      <c r="D21" s="10" t="s">
        <v>1050</v>
      </c>
      <c r="E21" s="9" t="s">
        <v>1051</v>
      </c>
      <c r="F21" s="4" t="s">
        <v>767</v>
      </c>
      <c r="G21" s="4" t="s">
        <v>590</v>
      </c>
      <c r="H21" s="4" t="s">
        <v>398</v>
      </c>
      <c r="I21" s="10" t="s">
        <v>272</v>
      </c>
      <c r="J21" s="9" t="s">
        <v>1051</v>
      </c>
      <c r="K21" s="4" t="s">
        <v>767</v>
      </c>
      <c r="L21" s="4" t="s">
        <v>590</v>
      </c>
      <c r="M21" s="4" t="s">
        <v>315</v>
      </c>
      <c r="N21" s="4" t="s">
        <v>270</v>
      </c>
      <c r="O21" s="4" t="s">
        <v>271</v>
      </c>
      <c r="P21" s="4" t="s">
        <v>247</v>
      </c>
      <c r="Q21" s="4" t="s">
        <v>321</v>
      </c>
      <c r="R21" s="10" t="s">
        <v>314</v>
      </c>
      <c r="S21" s="9" t="s">
        <v>877</v>
      </c>
      <c r="T21" s="4" t="s">
        <v>1052</v>
      </c>
      <c r="U21" s="10" t="s">
        <v>825</v>
      </c>
    </row>
    <row r="22" spans="1:21" x14ac:dyDescent="0.25">
      <c r="A22" s="4"/>
      <c r="B22" s="9" t="s">
        <v>1053</v>
      </c>
      <c r="C22" s="9" t="s">
        <v>159</v>
      </c>
      <c r="D22" s="10" t="s">
        <v>158</v>
      </c>
      <c r="E22" s="9" t="s">
        <v>561</v>
      </c>
      <c r="F22" s="4" t="s">
        <v>493</v>
      </c>
      <c r="G22" s="4" t="s">
        <v>493</v>
      </c>
      <c r="H22" s="4" t="s">
        <v>561</v>
      </c>
      <c r="I22" s="10" t="s">
        <v>250</v>
      </c>
      <c r="J22" s="9" t="s">
        <v>564</v>
      </c>
      <c r="K22" s="4" t="s">
        <v>165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510</v>
      </c>
      <c r="B23" s="9" t="s">
        <v>257</v>
      </c>
      <c r="C23" s="9" t="s">
        <v>480</v>
      </c>
      <c r="D23" s="10" t="s">
        <v>547</v>
      </c>
      <c r="E23" s="9" t="s">
        <v>547</v>
      </c>
      <c r="F23" s="4" t="s">
        <v>255</v>
      </c>
      <c r="G23" s="4" t="s">
        <v>475</v>
      </c>
      <c r="H23" s="4" t="s">
        <v>543</v>
      </c>
      <c r="I23" s="10" t="s">
        <v>442</v>
      </c>
      <c r="J23" s="9" t="s">
        <v>547</v>
      </c>
      <c r="K23" s="4" t="s">
        <v>255</v>
      </c>
      <c r="L23" s="4" t="s">
        <v>475</v>
      </c>
      <c r="M23" s="4" t="s">
        <v>602</v>
      </c>
      <c r="N23" s="4" t="s">
        <v>439</v>
      </c>
      <c r="O23" s="4" t="s">
        <v>546</v>
      </c>
      <c r="P23" s="4" t="s">
        <v>601</v>
      </c>
      <c r="Q23" s="4" t="s">
        <v>815</v>
      </c>
      <c r="R23" s="10" t="s">
        <v>848</v>
      </c>
      <c r="S23" s="9" t="s">
        <v>430</v>
      </c>
      <c r="T23" s="4" t="s">
        <v>257</v>
      </c>
      <c r="U23" s="10" t="s">
        <v>478</v>
      </c>
    </row>
    <row r="24" spans="1:21" x14ac:dyDescent="0.25">
      <c r="A24" s="4"/>
      <c r="B24" s="9" t="s">
        <v>1054</v>
      </c>
      <c r="C24" s="9" t="s">
        <v>1055</v>
      </c>
      <c r="D24" s="10" t="s">
        <v>1056</v>
      </c>
      <c r="E24" s="9" t="s">
        <v>1057</v>
      </c>
      <c r="F24" s="4" t="s">
        <v>786</v>
      </c>
      <c r="G24" s="4" t="s">
        <v>570</v>
      </c>
      <c r="H24" s="4" t="s">
        <v>248</v>
      </c>
      <c r="I24" s="10" t="s">
        <v>538</v>
      </c>
      <c r="J24" s="9" t="s">
        <v>1057</v>
      </c>
      <c r="K24" s="4" t="s">
        <v>786</v>
      </c>
      <c r="L24" s="4" t="s">
        <v>570</v>
      </c>
      <c r="M24" s="4" t="s">
        <v>273</v>
      </c>
      <c r="N24" s="4" t="s">
        <v>207</v>
      </c>
      <c r="O24" s="4" t="s">
        <v>299</v>
      </c>
      <c r="P24" s="4" t="s">
        <v>399</v>
      </c>
      <c r="Q24" s="4" t="s">
        <v>210</v>
      </c>
      <c r="R24" s="10" t="s">
        <v>419</v>
      </c>
      <c r="S24" s="9" t="s">
        <v>242</v>
      </c>
      <c r="T24" s="4" t="s">
        <v>1058</v>
      </c>
      <c r="U24" s="10" t="s">
        <v>818</v>
      </c>
    </row>
    <row r="25" spans="1:21" x14ac:dyDescent="0.25">
      <c r="A25" s="4"/>
      <c r="B25" s="9" t="s">
        <v>1059</v>
      </c>
      <c r="C25" s="9" t="s">
        <v>159</v>
      </c>
      <c r="D25" s="10" t="s">
        <v>158</v>
      </c>
      <c r="E25" s="9" t="s">
        <v>561</v>
      </c>
      <c r="F25" s="4" t="s">
        <v>493</v>
      </c>
      <c r="G25" s="4" t="s">
        <v>493</v>
      </c>
      <c r="H25" s="4" t="s">
        <v>561</v>
      </c>
      <c r="I25" s="10" t="s">
        <v>250</v>
      </c>
      <c r="J25" s="9" t="s">
        <v>1060</v>
      </c>
      <c r="K25" s="4" t="s">
        <v>1061</v>
      </c>
      <c r="L25" s="4" t="s">
        <v>1062</v>
      </c>
      <c r="M25" s="4" t="s">
        <v>564</v>
      </c>
      <c r="N25" s="4" t="s">
        <v>172</v>
      </c>
      <c r="O25" s="4" t="s">
        <v>1063</v>
      </c>
      <c r="P25" s="4" t="s">
        <v>279</v>
      </c>
      <c r="Q25" s="4" t="s">
        <v>677</v>
      </c>
      <c r="R25" s="10" t="s">
        <v>1064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03" priority="13">
      <formula>$B$18&gt;0</formula>
    </cfRule>
  </conditionalFormatting>
  <conditionalFormatting sqref="A22:U22">
    <cfRule type="expression" dxfId="1402" priority="12">
      <formula>A22&lt;&gt;""</formula>
    </cfRule>
  </conditionalFormatting>
  <conditionalFormatting sqref="A25:U25">
    <cfRule type="expression" dxfId="1401" priority="11">
      <formula>A25&lt;&gt;""</formula>
    </cfRule>
  </conditionalFormatting>
  <conditionalFormatting sqref="A28:U28">
    <cfRule type="expression" dxfId="1400" priority="10">
      <formula>A28&lt;&gt;""</formula>
    </cfRule>
  </conditionalFormatting>
  <conditionalFormatting sqref="A31:U31">
    <cfRule type="expression" dxfId="1399" priority="9">
      <formula>A31&lt;&gt;""</formula>
    </cfRule>
  </conditionalFormatting>
  <conditionalFormatting sqref="A34:U34">
    <cfRule type="expression" dxfId="1398" priority="8">
      <formula>A34&lt;&gt;""</formula>
    </cfRule>
  </conditionalFormatting>
  <conditionalFormatting sqref="A37:U37">
    <cfRule type="expression" dxfId="1397" priority="7">
      <formula>A37&lt;&gt;""</formula>
    </cfRule>
  </conditionalFormatting>
  <conditionalFormatting sqref="A40:U40">
    <cfRule type="expression" dxfId="1396" priority="6">
      <formula>A40&lt;&gt;""</formula>
    </cfRule>
  </conditionalFormatting>
  <conditionalFormatting sqref="A43:U43">
    <cfRule type="expression" dxfId="1395" priority="5">
      <formula>A43&lt;&gt;""</formula>
    </cfRule>
  </conditionalFormatting>
  <conditionalFormatting sqref="A46:U46">
    <cfRule type="expression" dxfId="1394" priority="4">
      <formula>A46&lt;&gt;""</formula>
    </cfRule>
  </conditionalFormatting>
  <conditionalFormatting sqref="A49:U49">
    <cfRule type="expression" dxfId="1393" priority="3">
      <formula>A49&lt;&gt;""</formula>
    </cfRule>
  </conditionalFormatting>
  <conditionalFormatting sqref="A52:U52">
    <cfRule type="expression" dxfId="1392" priority="2">
      <formula>A52&lt;&gt;""</formula>
    </cfRule>
  </conditionalFormatting>
  <conditionalFormatting sqref="A55:U55">
    <cfRule type="expression" dxfId="13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1065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478</v>
      </c>
      <c r="C20" s="9" t="s">
        <v>478</v>
      </c>
      <c r="D20" s="10" t="s">
        <v>545</v>
      </c>
      <c r="E20" s="9" t="s">
        <v>542</v>
      </c>
      <c r="F20" s="4" t="s">
        <v>476</v>
      </c>
      <c r="G20" s="4" t="s">
        <v>439</v>
      </c>
      <c r="H20" s="4" t="s">
        <v>475</v>
      </c>
      <c r="I20" s="10" t="s">
        <v>476</v>
      </c>
      <c r="J20" s="9" t="s">
        <v>542</v>
      </c>
      <c r="K20" s="4" t="s">
        <v>476</v>
      </c>
      <c r="L20" s="4" t="s">
        <v>439</v>
      </c>
      <c r="M20" s="4" t="s">
        <v>286</v>
      </c>
      <c r="N20" s="4" t="s">
        <v>441</v>
      </c>
      <c r="O20" s="4" t="s">
        <v>543</v>
      </c>
      <c r="P20" s="4" t="s">
        <v>354</v>
      </c>
      <c r="Q20" s="4" t="s">
        <v>713</v>
      </c>
      <c r="R20" s="10" t="s">
        <v>477</v>
      </c>
      <c r="S20" s="9" t="s">
        <v>479</v>
      </c>
      <c r="T20" s="4" t="s">
        <v>545</v>
      </c>
      <c r="U20" s="10" t="s">
        <v>478</v>
      </c>
    </row>
    <row r="21" spans="1:21" x14ac:dyDescent="0.25">
      <c r="A21" s="4"/>
      <c r="B21" s="9" t="s">
        <v>1066</v>
      </c>
      <c r="C21" s="9" t="s">
        <v>343</v>
      </c>
      <c r="D21" s="10" t="s">
        <v>1067</v>
      </c>
      <c r="E21" s="9" t="s">
        <v>1068</v>
      </c>
      <c r="F21" s="4" t="s">
        <v>377</v>
      </c>
      <c r="G21" s="4" t="s">
        <v>610</v>
      </c>
      <c r="H21" s="4" t="s">
        <v>204</v>
      </c>
      <c r="I21" s="10" t="s">
        <v>379</v>
      </c>
      <c r="J21" s="9" t="s">
        <v>1068</v>
      </c>
      <c r="K21" s="4" t="s">
        <v>377</v>
      </c>
      <c r="L21" s="4" t="s">
        <v>610</v>
      </c>
      <c r="M21" s="4" t="s">
        <v>270</v>
      </c>
      <c r="N21" s="4" t="s">
        <v>273</v>
      </c>
      <c r="O21" s="4" t="s">
        <v>594</v>
      </c>
      <c r="P21" s="4" t="s">
        <v>270</v>
      </c>
      <c r="Q21" s="4" t="s">
        <v>270</v>
      </c>
      <c r="R21" s="10" t="s">
        <v>298</v>
      </c>
      <c r="S21" s="9" t="s">
        <v>266</v>
      </c>
      <c r="T21" s="4" t="s">
        <v>1069</v>
      </c>
      <c r="U21" s="10" t="s">
        <v>818</v>
      </c>
    </row>
    <row r="22" spans="1:21" x14ac:dyDescent="0.25">
      <c r="A22" s="4"/>
      <c r="B22" s="9" t="s">
        <v>1070</v>
      </c>
      <c r="C22" s="9" t="s">
        <v>250</v>
      </c>
      <c r="D22" s="10" t="s">
        <v>250</v>
      </c>
      <c r="E22" s="9" t="s">
        <v>1043</v>
      </c>
      <c r="F22" s="4" t="s">
        <v>966</v>
      </c>
      <c r="G22" s="4" t="s">
        <v>422</v>
      </c>
      <c r="H22" s="4" t="s">
        <v>160</v>
      </c>
      <c r="I22" s="10" t="s">
        <v>160</v>
      </c>
      <c r="J22" s="9" t="s">
        <v>1044</v>
      </c>
      <c r="K22" s="4" t="s">
        <v>1071</v>
      </c>
      <c r="L22" s="4" t="s">
        <v>1072</v>
      </c>
      <c r="M22" s="4" t="s">
        <v>250</v>
      </c>
      <c r="N22" s="4" t="s">
        <v>171</v>
      </c>
      <c r="O22" s="4" t="s">
        <v>1073</v>
      </c>
      <c r="P22" s="4" t="s">
        <v>1074</v>
      </c>
      <c r="Q22" s="4" t="s">
        <v>171</v>
      </c>
      <c r="R22" s="10" t="s">
        <v>1071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510</v>
      </c>
      <c r="B23" s="9" t="s">
        <v>338</v>
      </c>
      <c r="C23" s="9" t="s">
        <v>338</v>
      </c>
      <c r="D23" s="10" t="s">
        <v>291</v>
      </c>
      <c r="E23" s="9" t="s">
        <v>359</v>
      </c>
      <c r="F23" s="4" t="s">
        <v>252</v>
      </c>
      <c r="G23" s="4" t="s">
        <v>284</v>
      </c>
      <c r="H23" s="4" t="s">
        <v>253</v>
      </c>
      <c r="I23" s="10" t="s">
        <v>252</v>
      </c>
      <c r="J23" s="9" t="s">
        <v>359</v>
      </c>
      <c r="K23" s="4" t="s">
        <v>252</v>
      </c>
      <c r="L23" s="4" t="s">
        <v>284</v>
      </c>
      <c r="M23" s="4" t="s">
        <v>548</v>
      </c>
      <c r="N23" s="4" t="s">
        <v>339</v>
      </c>
      <c r="O23" s="4" t="s">
        <v>353</v>
      </c>
      <c r="P23" s="4" t="s">
        <v>256</v>
      </c>
      <c r="Q23" s="4" t="s">
        <v>340</v>
      </c>
      <c r="R23" s="10" t="s">
        <v>287</v>
      </c>
      <c r="S23" s="9" t="s">
        <v>341</v>
      </c>
      <c r="T23" s="4" t="s">
        <v>291</v>
      </c>
      <c r="U23" s="10" t="s">
        <v>338</v>
      </c>
    </row>
    <row r="24" spans="1:21" x14ac:dyDescent="0.25">
      <c r="A24" s="4"/>
      <c r="B24" s="9" t="s">
        <v>1075</v>
      </c>
      <c r="C24" s="9" t="s">
        <v>1076</v>
      </c>
      <c r="D24" s="10" t="s">
        <v>1077</v>
      </c>
      <c r="E24" s="9" t="s">
        <v>1077</v>
      </c>
      <c r="F24" s="4" t="s">
        <v>470</v>
      </c>
      <c r="G24" s="4" t="s">
        <v>472</v>
      </c>
      <c r="H24" s="4" t="s">
        <v>380</v>
      </c>
      <c r="I24" s="10" t="s">
        <v>269</v>
      </c>
      <c r="J24" s="9" t="s">
        <v>1077</v>
      </c>
      <c r="K24" s="4" t="s">
        <v>470</v>
      </c>
      <c r="L24" s="4" t="s">
        <v>472</v>
      </c>
      <c r="M24" s="4" t="s">
        <v>210</v>
      </c>
      <c r="N24" s="4" t="s">
        <v>244</v>
      </c>
      <c r="O24" s="4" t="s">
        <v>273</v>
      </c>
      <c r="P24" s="4" t="s">
        <v>366</v>
      </c>
      <c r="Q24" s="4" t="s">
        <v>246</v>
      </c>
      <c r="R24" s="10" t="s">
        <v>397</v>
      </c>
      <c r="S24" s="9" t="s">
        <v>350</v>
      </c>
      <c r="T24" s="4" t="s">
        <v>1078</v>
      </c>
      <c r="U24" s="10" t="s">
        <v>825</v>
      </c>
    </row>
    <row r="25" spans="1:21" x14ac:dyDescent="0.25">
      <c r="A25" s="4"/>
      <c r="B25" s="9" t="s">
        <v>1070</v>
      </c>
      <c r="C25" s="9" t="s">
        <v>250</v>
      </c>
      <c r="D25" s="10" t="s">
        <v>250</v>
      </c>
      <c r="E25" s="9" t="s">
        <v>1043</v>
      </c>
      <c r="F25" s="4" t="s">
        <v>160</v>
      </c>
      <c r="G25" s="4" t="s">
        <v>160</v>
      </c>
      <c r="H25" s="4" t="s">
        <v>160</v>
      </c>
      <c r="I25" s="10" t="s">
        <v>160</v>
      </c>
      <c r="J25" s="9" t="s">
        <v>1046</v>
      </c>
      <c r="K25" s="4" t="s">
        <v>1079</v>
      </c>
      <c r="L25" s="4" t="s">
        <v>1080</v>
      </c>
      <c r="M25" s="4" t="s">
        <v>165</v>
      </c>
      <c r="N25" s="4" t="s">
        <v>171</v>
      </c>
      <c r="O25" s="4" t="s">
        <v>171</v>
      </c>
      <c r="P25" s="4" t="s">
        <v>677</v>
      </c>
      <c r="Q25" s="4" t="s">
        <v>250</v>
      </c>
      <c r="R25" s="10" t="s">
        <v>1081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90" priority="13">
      <formula>$B$18&gt;0</formula>
    </cfRule>
  </conditionalFormatting>
  <conditionalFormatting sqref="A22:U22">
    <cfRule type="expression" dxfId="1389" priority="12">
      <formula>A22&lt;&gt;""</formula>
    </cfRule>
  </conditionalFormatting>
  <conditionalFormatting sqref="A25:U25">
    <cfRule type="expression" dxfId="1388" priority="11">
      <formula>A25&lt;&gt;""</formula>
    </cfRule>
  </conditionalFormatting>
  <conditionalFormatting sqref="A28:U28">
    <cfRule type="expression" dxfId="1387" priority="10">
      <formula>A28&lt;&gt;""</formula>
    </cfRule>
  </conditionalFormatting>
  <conditionalFormatting sqref="A31:U31">
    <cfRule type="expression" dxfId="1386" priority="9">
      <formula>A31&lt;&gt;""</formula>
    </cfRule>
  </conditionalFormatting>
  <conditionalFormatting sqref="A34:U34">
    <cfRule type="expression" dxfId="1385" priority="8">
      <formula>A34&lt;&gt;""</formula>
    </cfRule>
  </conditionalFormatting>
  <conditionalFormatting sqref="A37:U37">
    <cfRule type="expression" dxfId="1384" priority="7">
      <formula>A37&lt;&gt;""</formula>
    </cfRule>
  </conditionalFormatting>
  <conditionalFormatting sqref="A40:U40">
    <cfRule type="expression" dxfId="1383" priority="6">
      <formula>A40&lt;&gt;""</formula>
    </cfRule>
  </conditionalFormatting>
  <conditionalFormatting sqref="A43:U43">
    <cfRule type="expression" dxfId="1382" priority="5">
      <formula>A43&lt;&gt;""</formula>
    </cfRule>
  </conditionalFormatting>
  <conditionalFormatting sqref="A46:U46">
    <cfRule type="expression" dxfId="1381" priority="4">
      <formula>A46&lt;&gt;""</formula>
    </cfRule>
  </conditionalFormatting>
  <conditionalFormatting sqref="A49:U49">
    <cfRule type="expression" dxfId="1380" priority="3">
      <formula>A49&lt;&gt;""</formula>
    </cfRule>
  </conditionalFormatting>
  <conditionalFormatting sqref="A52:U52">
    <cfRule type="expression" dxfId="1379" priority="2">
      <formula>A52&lt;&gt;""</formula>
    </cfRule>
  </conditionalFormatting>
  <conditionalFormatting sqref="A55:U55">
    <cfRule type="expression" dxfId="13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1082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354</v>
      </c>
      <c r="C20" s="9" t="s">
        <v>402</v>
      </c>
      <c r="D20" s="10" t="s">
        <v>384</v>
      </c>
      <c r="E20" s="9" t="s">
        <v>414</v>
      </c>
      <c r="F20" s="4" t="s">
        <v>340</v>
      </c>
      <c r="G20" s="4" t="s">
        <v>341</v>
      </c>
      <c r="H20" s="4" t="s">
        <v>383</v>
      </c>
      <c r="I20" s="10" t="s">
        <v>358</v>
      </c>
      <c r="J20" s="9" t="s">
        <v>414</v>
      </c>
      <c r="K20" s="4" t="s">
        <v>340</v>
      </c>
      <c r="L20" s="4" t="s">
        <v>341</v>
      </c>
      <c r="M20" s="4" t="s">
        <v>235</v>
      </c>
      <c r="N20" s="4" t="s">
        <v>235</v>
      </c>
      <c r="O20" s="4" t="s">
        <v>414</v>
      </c>
      <c r="P20" s="4" t="s">
        <v>374</v>
      </c>
      <c r="Q20" s="4" t="s">
        <v>328</v>
      </c>
      <c r="R20" s="10" t="s">
        <v>327</v>
      </c>
      <c r="S20" s="9" t="s">
        <v>342</v>
      </c>
      <c r="T20" s="4" t="s">
        <v>340</v>
      </c>
      <c r="U20" s="10" t="s">
        <v>355</v>
      </c>
    </row>
    <row r="21" spans="1:21" x14ac:dyDescent="0.25">
      <c r="A21" s="4"/>
      <c r="B21" s="9" t="s">
        <v>1052</v>
      </c>
      <c r="C21" s="9" t="s">
        <v>404</v>
      </c>
      <c r="D21" s="10" t="s">
        <v>651</v>
      </c>
      <c r="E21" s="9" t="s">
        <v>1083</v>
      </c>
      <c r="F21" s="4" t="s">
        <v>752</v>
      </c>
      <c r="G21" s="4" t="s">
        <v>612</v>
      </c>
      <c r="H21" s="4" t="s">
        <v>366</v>
      </c>
      <c r="I21" s="10" t="s">
        <v>224</v>
      </c>
      <c r="J21" s="9" t="s">
        <v>1083</v>
      </c>
      <c r="K21" s="4" t="s">
        <v>752</v>
      </c>
      <c r="L21" s="4" t="s">
        <v>612</v>
      </c>
      <c r="M21" s="4" t="s">
        <v>246</v>
      </c>
      <c r="N21" s="4" t="s">
        <v>246</v>
      </c>
      <c r="O21" s="4" t="s">
        <v>227</v>
      </c>
      <c r="P21" s="4" t="s">
        <v>247</v>
      </c>
      <c r="Q21" s="4" t="s">
        <v>246</v>
      </c>
      <c r="R21" s="10" t="s">
        <v>209</v>
      </c>
      <c r="S21" s="9" t="s">
        <v>537</v>
      </c>
      <c r="T21" s="4" t="s">
        <v>671</v>
      </c>
      <c r="U21" s="10" t="s">
        <v>922</v>
      </c>
    </row>
    <row r="22" spans="1:21" x14ac:dyDescent="0.25">
      <c r="A22" s="4"/>
      <c r="B22" s="9" t="s">
        <v>250</v>
      </c>
      <c r="C22" s="9" t="s">
        <v>159</v>
      </c>
      <c r="D22" s="10" t="s">
        <v>158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510</v>
      </c>
      <c r="B23" s="9" t="s">
        <v>256</v>
      </c>
      <c r="C23" s="9" t="s">
        <v>546</v>
      </c>
      <c r="D23" s="10" t="s">
        <v>605</v>
      </c>
      <c r="E23" s="9" t="s">
        <v>443</v>
      </c>
      <c r="F23" s="4" t="s">
        <v>713</v>
      </c>
      <c r="G23" s="4" t="s">
        <v>479</v>
      </c>
      <c r="H23" s="4" t="s">
        <v>626</v>
      </c>
      <c r="I23" s="10" t="s">
        <v>445</v>
      </c>
      <c r="J23" s="9" t="s">
        <v>443</v>
      </c>
      <c r="K23" s="4" t="s">
        <v>713</v>
      </c>
      <c r="L23" s="4" t="s">
        <v>479</v>
      </c>
      <c r="M23" s="4" t="s">
        <v>520</v>
      </c>
      <c r="N23" s="4" t="s">
        <v>520</v>
      </c>
      <c r="O23" s="4" t="s">
        <v>443</v>
      </c>
      <c r="P23" s="4" t="s">
        <v>601</v>
      </c>
      <c r="Q23" s="4" t="s">
        <v>602</v>
      </c>
      <c r="R23" s="10" t="s">
        <v>603</v>
      </c>
      <c r="S23" s="9" t="s">
        <v>547</v>
      </c>
      <c r="T23" s="4" t="s">
        <v>713</v>
      </c>
      <c r="U23" s="10" t="s">
        <v>600</v>
      </c>
    </row>
    <row r="24" spans="1:21" x14ac:dyDescent="0.25">
      <c r="A24" s="4"/>
      <c r="B24" s="9" t="s">
        <v>1084</v>
      </c>
      <c r="C24" s="9" t="s">
        <v>1085</v>
      </c>
      <c r="D24" s="10" t="s">
        <v>665</v>
      </c>
      <c r="E24" s="9" t="s">
        <v>1086</v>
      </c>
      <c r="F24" s="4" t="s">
        <v>277</v>
      </c>
      <c r="G24" s="4" t="s">
        <v>1087</v>
      </c>
      <c r="H24" s="4" t="s">
        <v>420</v>
      </c>
      <c r="I24" s="10" t="s">
        <v>537</v>
      </c>
      <c r="J24" s="9" t="s">
        <v>1086</v>
      </c>
      <c r="K24" s="4" t="s">
        <v>277</v>
      </c>
      <c r="L24" s="4" t="s">
        <v>1087</v>
      </c>
      <c r="M24" s="4" t="s">
        <v>301</v>
      </c>
      <c r="N24" s="4" t="s">
        <v>223</v>
      </c>
      <c r="O24" s="4" t="s">
        <v>452</v>
      </c>
      <c r="P24" s="4" t="s">
        <v>399</v>
      </c>
      <c r="Q24" s="4" t="s">
        <v>300</v>
      </c>
      <c r="R24" s="10" t="s">
        <v>212</v>
      </c>
      <c r="S24" s="9" t="s">
        <v>718</v>
      </c>
      <c r="T24" s="4" t="s">
        <v>1088</v>
      </c>
      <c r="U24" s="10" t="s">
        <v>1089</v>
      </c>
    </row>
    <row r="25" spans="1:21" x14ac:dyDescent="0.25">
      <c r="A25" s="4"/>
      <c r="B25" s="9" t="s">
        <v>1090</v>
      </c>
      <c r="C25" s="9" t="s">
        <v>159</v>
      </c>
      <c r="D25" s="10" t="s">
        <v>158</v>
      </c>
      <c r="E25" s="9" t="s">
        <v>163</v>
      </c>
      <c r="F25" s="4" t="s">
        <v>163</v>
      </c>
      <c r="G25" s="4" t="s">
        <v>163</v>
      </c>
      <c r="H25" s="4" t="s">
        <v>494</v>
      </c>
      <c r="I25" s="10" t="s">
        <v>250</v>
      </c>
      <c r="J25" s="9" t="s">
        <v>250</v>
      </c>
      <c r="K25" s="4" t="s">
        <v>173</v>
      </c>
      <c r="L25" s="4" t="s">
        <v>1091</v>
      </c>
      <c r="M25" s="4" t="s">
        <v>167</v>
      </c>
      <c r="N25" s="4" t="s">
        <v>167</v>
      </c>
      <c r="O25" s="4" t="s">
        <v>250</v>
      </c>
      <c r="P25" s="4" t="s">
        <v>250</v>
      </c>
      <c r="Q25" s="4" t="s">
        <v>250</v>
      </c>
      <c r="R25" s="10" t="s">
        <v>564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77" priority="13">
      <formula>$B$18&gt;0</formula>
    </cfRule>
  </conditionalFormatting>
  <conditionalFormatting sqref="A22:U22">
    <cfRule type="expression" dxfId="1376" priority="12">
      <formula>A22&lt;&gt;""</formula>
    </cfRule>
  </conditionalFormatting>
  <conditionalFormatting sqref="A25:U25">
    <cfRule type="expression" dxfId="1375" priority="11">
      <formula>A25&lt;&gt;""</formula>
    </cfRule>
  </conditionalFormatting>
  <conditionalFormatting sqref="A28:U28">
    <cfRule type="expression" dxfId="1374" priority="10">
      <formula>A28&lt;&gt;""</formula>
    </cfRule>
  </conditionalFormatting>
  <conditionalFormatting sqref="A31:U31">
    <cfRule type="expression" dxfId="1373" priority="9">
      <formula>A31&lt;&gt;""</formula>
    </cfRule>
  </conditionalFormatting>
  <conditionalFormatting sqref="A34:U34">
    <cfRule type="expression" dxfId="1372" priority="8">
      <formula>A34&lt;&gt;""</formula>
    </cfRule>
  </conditionalFormatting>
  <conditionalFormatting sqref="A37:U37">
    <cfRule type="expression" dxfId="1371" priority="7">
      <formula>A37&lt;&gt;""</formula>
    </cfRule>
  </conditionalFormatting>
  <conditionalFormatting sqref="A40:U40">
    <cfRule type="expression" dxfId="1370" priority="6">
      <formula>A40&lt;&gt;""</formula>
    </cfRule>
  </conditionalFormatting>
  <conditionalFormatting sqref="A43:U43">
    <cfRule type="expression" dxfId="1369" priority="5">
      <formula>A43&lt;&gt;""</formula>
    </cfRule>
  </conditionalFormatting>
  <conditionalFormatting sqref="A46:U46">
    <cfRule type="expression" dxfId="1368" priority="4">
      <formula>A46&lt;&gt;""</formula>
    </cfRule>
  </conditionalFormatting>
  <conditionalFormatting sqref="A49:U49">
    <cfRule type="expression" dxfId="1367" priority="3">
      <formula>A49&lt;&gt;""</formula>
    </cfRule>
  </conditionalFormatting>
  <conditionalFormatting sqref="A52:U52">
    <cfRule type="expression" dxfId="1366" priority="2">
      <formula>A52&lt;&gt;""</formula>
    </cfRule>
  </conditionalFormatting>
  <conditionalFormatting sqref="A55:U55">
    <cfRule type="expression" dxfId="13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1092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260</v>
      </c>
      <c r="C20" s="9" t="s">
        <v>440</v>
      </c>
      <c r="D20" s="10" t="s">
        <v>283</v>
      </c>
      <c r="E20" s="9" t="s">
        <v>287</v>
      </c>
      <c r="F20" s="4" t="s">
        <v>354</v>
      </c>
      <c r="G20" s="4" t="s">
        <v>253</v>
      </c>
      <c r="H20" s="4" t="s">
        <v>430</v>
      </c>
      <c r="I20" s="10" t="s">
        <v>287</v>
      </c>
      <c r="J20" s="9" t="s">
        <v>287</v>
      </c>
      <c r="K20" s="4" t="s">
        <v>354</v>
      </c>
      <c r="L20" s="4" t="s">
        <v>253</v>
      </c>
      <c r="M20" s="4" t="s">
        <v>290</v>
      </c>
      <c r="N20" s="4" t="s">
        <v>478</v>
      </c>
      <c r="O20" s="4" t="s">
        <v>254</v>
      </c>
      <c r="P20" s="4" t="s">
        <v>338</v>
      </c>
      <c r="Q20" s="4" t="s">
        <v>547</v>
      </c>
      <c r="R20" s="10" t="s">
        <v>259</v>
      </c>
      <c r="S20" s="9" t="s">
        <v>442</v>
      </c>
      <c r="T20" s="4" t="s">
        <v>287</v>
      </c>
      <c r="U20" s="10" t="s">
        <v>338</v>
      </c>
    </row>
    <row r="21" spans="1:21" x14ac:dyDescent="0.25">
      <c r="A21" s="4"/>
      <c r="B21" s="9" t="s">
        <v>1093</v>
      </c>
      <c r="C21" s="9" t="s">
        <v>1094</v>
      </c>
      <c r="D21" s="10" t="s">
        <v>574</v>
      </c>
      <c r="E21" s="9" t="s">
        <v>1095</v>
      </c>
      <c r="F21" s="4" t="s">
        <v>434</v>
      </c>
      <c r="G21" s="4" t="s">
        <v>590</v>
      </c>
      <c r="H21" s="4" t="s">
        <v>556</v>
      </c>
      <c r="I21" s="10" t="s">
        <v>398</v>
      </c>
      <c r="J21" s="9" t="s">
        <v>1095</v>
      </c>
      <c r="K21" s="4" t="s">
        <v>434</v>
      </c>
      <c r="L21" s="4" t="s">
        <v>590</v>
      </c>
      <c r="M21" s="4" t="s">
        <v>270</v>
      </c>
      <c r="N21" s="4" t="s">
        <v>273</v>
      </c>
      <c r="O21" s="4" t="s">
        <v>206</v>
      </c>
      <c r="P21" s="4" t="s">
        <v>210</v>
      </c>
      <c r="Q21" s="4" t="s">
        <v>270</v>
      </c>
      <c r="R21" s="10" t="s">
        <v>364</v>
      </c>
      <c r="S21" s="9" t="s">
        <v>744</v>
      </c>
      <c r="T21" s="4" t="s">
        <v>1096</v>
      </c>
      <c r="U21" s="10" t="s">
        <v>825</v>
      </c>
    </row>
    <row r="22" spans="1:21" x14ac:dyDescent="0.25">
      <c r="A22" s="4"/>
      <c r="B22" s="9" t="s">
        <v>1097</v>
      </c>
      <c r="C22" s="9" t="s">
        <v>159</v>
      </c>
      <c r="D22" s="10" t="s">
        <v>158</v>
      </c>
      <c r="E22" s="9" t="s">
        <v>161</v>
      </c>
      <c r="F22" s="4" t="s">
        <v>1098</v>
      </c>
      <c r="G22" s="4" t="s">
        <v>161</v>
      </c>
      <c r="H22" s="4" t="s">
        <v>161</v>
      </c>
      <c r="I22" s="10" t="s">
        <v>161</v>
      </c>
      <c r="J22" s="9" t="s">
        <v>166</v>
      </c>
      <c r="K22" s="4" t="s">
        <v>1099</v>
      </c>
      <c r="L22" s="4" t="s">
        <v>166</v>
      </c>
      <c r="M22" s="4" t="s">
        <v>250</v>
      </c>
      <c r="N22" s="4" t="s">
        <v>166</v>
      </c>
      <c r="O22" s="4" t="s">
        <v>250</v>
      </c>
      <c r="P22" s="4" t="s">
        <v>250</v>
      </c>
      <c r="Q22" s="4" t="s">
        <v>166</v>
      </c>
      <c r="R22" s="10" t="s">
        <v>166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357</v>
      </c>
      <c r="C23" s="9" t="s">
        <v>290</v>
      </c>
      <c r="D23" s="10" t="s">
        <v>848</v>
      </c>
      <c r="E23" s="9" t="s">
        <v>477</v>
      </c>
      <c r="F23" s="4" t="s">
        <v>256</v>
      </c>
      <c r="G23" s="4" t="s">
        <v>475</v>
      </c>
      <c r="H23" s="4" t="s">
        <v>430</v>
      </c>
      <c r="I23" s="10" t="s">
        <v>477</v>
      </c>
      <c r="J23" s="9" t="s">
        <v>477</v>
      </c>
      <c r="K23" s="4" t="s">
        <v>256</v>
      </c>
      <c r="L23" s="4" t="s">
        <v>475</v>
      </c>
      <c r="M23" s="4" t="s">
        <v>440</v>
      </c>
      <c r="N23" s="4" t="s">
        <v>338</v>
      </c>
      <c r="O23" s="4" t="s">
        <v>255</v>
      </c>
      <c r="P23" s="4" t="s">
        <v>478</v>
      </c>
      <c r="Q23" s="4" t="s">
        <v>342</v>
      </c>
      <c r="R23" s="10" t="s">
        <v>258</v>
      </c>
      <c r="S23" s="9" t="s">
        <v>497</v>
      </c>
      <c r="T23" s="4" t="s">
        <v>477</v>
      </c>
      <c r="U23" s="10" t="s">
        <v>478</v>
      </c>
    </row>
    <row r="24" spans="1:21" x14ac:dyDescent="0.25">
      <c r="A24" s="4"/>
      <c r="B24" s="9" t="s">
        <v>1100</v>
      </c>
      <c r="C24" s="9" t="s">
        <v>1101</v>
      </c>
      <c r="D24" s="10" t="s">
        <v>1102</v>
      </c>
      <c r="E24" s="9" t="s">
        <v>582</v>
      </c>
      <c r="F24" s="4" t="s">
        <v>396</v>
      </c>
      <c r="G24" s="4" t="s">
        <v>570</v>
      </c>
      <c r="H24" s="4" t="s">
        <v>453</v>
      </c>
      <c r="I24" s="10" t="s">
        <v>389</v>
      </c>
      <c r="J24" s="9" t="s">
        <v>582</v>
      </c>
      <c r="K24" s="4" t="s">
        <v>396</v>
      </c>
      <c r="L24" s="4" t="s">
        <v>570</v>
      </c>
      <c r="M24" s="4" t="s">
        <v>210</v>
      </c>
      <c r="N24" s="4" t="s">
        <v>244</v>
      </c>
      <c r="O24" s="4" t="s">
        <v>348</v>
      </c>
      <c r="P24" s="4" t="s">
        <v>224</v>
      </c>
      <c r="Q24" s="4" t="s">
        <v>315</v>
      </c>
      <c r="R24" s="10" t="s">
        <v>274</v>
      </c>
      <c r="S24" s="9" t="s">
        <v>800</v>
      </c>
      <c r="T24" s="4" t="s">
        <v>1103</v>
      </c>
      <c r="U24" s="10" t="s">
        <v>818</v>
      </c>
    </row>
    <row r="25" spans="1:21" x14ac:dyDescent="0.25">
      <c r="A25" s="4"/>
      <c r="B25" s="9" t="s">
        <v>1097</v>
      </c>
      <c r="C25" s="9" t="s">
        <v>159</v>
      </c>
      <c r="D25" s="10" t="s">
        <v>158</v>
      </c>
      <c r="E25" s="9" t="s">
        <v>161</v>
      </c>
      <c r="F25" s="4" t="s">
        <v>1098</v>
      </c>
      <c r="G25" s="4" t="s">
        <v>161</v>
      </c>
      <c r="H25" s="4" t="s">
        <v>161</v>
      </c>
      <c r="I25" s="10" t="s">
        <v>161</v>
      </c>
      <c r="J25" s="9" t="s">
        <v>166</v>
      </c>
      <c r="K25" s="4" t="s">
        <v>1104</v>
      </c>
      <c r="L25" s="4" t="s">
        <v>166</v>
      </c>
      <c r="M25" s="4" t="s">
        <v>250</v>
      </c>
      <c r="N25" s="4" t="s">
        <v>166</v>
      </c>
      <c r="O25" s="4" t="s">
        <v>166</v>
      </c>
      <c r="P25" s="4" t="s">
        <v>250</v>
      </c>
      <c r="Q25" s="4" t="s">
        <v>250</v>
      </c>
      <c r="R25" s="10" t="s">
        <v>166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64" priority="13">
      <formula>$B$18&gt;0</formula>
    </cfRule>
  </conditionalFormatting>
  <conditionalFormatting sqref="A22:U22">
    <cfRule type="expression" dxfId="1363" priority="12">
      <formula>A22&lt;&gt;""</formula>
    </cfRule>
  </conditionalFormatting>
  <conditionalFormatting sqref="A25:U25">
    <cfRule type="expression" dxfId="1362" priority="11">
      <formula>A25&lt;&gt;""</formula>
    </cfRule>
  </conditionalFormatting>
  <conditionalFormatting sqref="A28:U28">
    <cfRule type="expression" dxfId="1361" priority="10">
      <formula>A28&lt;&gt;""</formula>
    </cfRule>
  </conditionalFormatting>
  <conditionalFormatting sqref="A31:U31">
    <cfRule type="expression" dxfId="1360" priority="9">
      <formula>A31&lt;&gt;""</formula>
    </cfRule>
  </conditionalFormatting>
  <conditionalFormatting sqref="A34:U34">
    <cfRule type="expression" dxfId="1359" priority="8">
      <formula>A34&lt;&gt;""</formula>
    </cfRule>
  </conditionalFormatting>
  <conditionalFormatting sqref="A37:U37">
    <cfRule type="expression" dxfId="1358" priority="7">
      <formula>A37&lt;&gt;""</formula>
    </cfRule>
  </conditionalFormatting>
  <conditionalFormatting sqref="A40:U40">
    <cfRule type="expression" dxfId="1357" priority="6">
      <formula>A40&lt;&gt;""</formula>
    </cfRule>
  </conditionalFormatting>
  <conditionalFormatting sqref="A43:U43">
    <cfRule type="expression" dxfId="1356" priority="5">
      <formula>A43&lt;&gt;""</formula>
    </cfRule>
  </conditionalFormatting>
  <conditionalFormatting sqref="A46:U46">
    <cfRule type="expression" dxfId="1355" priority="4">
      <formula>A46&lt;&gt;""</formula>
    </cfRule>
  </conditionalFormatting>
  <conditionalFormatting sqref="A49:U49">
    <cfRule type="expression" dxfId="1354" priority="3">
      <formula>A49&lt;&gt;""</formula>
    </cfRule>
  </conditionalFormatting>
  <conditionalFormatting sqref="A52:U52">
    <cfRule type="expression" dxfId="1353" priority="2">
      <formula>A52&lt;&gt;""</formula>
    </cfRule>
  </conditionalFormatting>
  <conditionalFormatting sqref="A55:U55">
    <cfRule type="expression" dxfId="13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1105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261</v>
      </c>
      <c r="C20" s="9" t="s">
        <v>252</v>
      </c>
      <c r="D20" s="10" t="s">
        <v>284</v>
      </c>
      <c r="E20" s="9" t="s">
        <v>261</v>
      </c>
      <c r="F20" s="4" t="s">
        <v>339</v>
      </c>
      <c r="G20" s="4" t="s">
        <v>260</v>
      </c>
      <c r="H20" s="4" t="s">
        <v>290</v>
      </c>
      <c r="I20" s="10" t="s">
        <v>261</v>
      </c>
      <c r="J20" s="9" t="s">
        <v>261</v>
      </c>
      <c r="K20" s="4" t="s">
        <v>339</v>
      </c>
      <c r="L20" s="4" t="s">
        <v>260</v>
      </c>
      <c r="M20" s="4" t="s">
        <v>258</v>
      </c>
      <c r="N20" s="4" t="s">
        <v>338</v>
      </c>
      <c r="O20" s="4" t="s">
        <v>477</v>
      </c>
      <c r="P20" s="4" t="s">
        <v>359</v>
      </c>
      <c r="Q20" s="4" t="s">
        <v>544</v>
      </c>
      <c r="R20" s="10" t="s">
        <v>286</v>
      </c>
      <c r="S20" s="9" t="s">
        <v>290</v>
      </c>
      <c r="T20" s="4" t="s">
        <v>286</v>
      </c>
      <c r="U20" s="10" t="s">
        <v>356</v>
      </c>
    </row>
    <row r="21" spans="1:21" x14ac:dyDescent="0.25">
      <c r="A21" s="4"/>
      <c r="B21" s="9" t="s">
        <v>728</v>
      </c>
      <c r="C21" s="9" t="s">
        <v>351</v>
      </c>
      <c r="D21" s="10" t="s">
        <v>637</v>
      </c>
      <c r="E21" s="9" t="s">
        <v>1106</v>
      </c>
      <c r="F21" s="4" t="s">
        <v>719</v>
      </c>
      <c r="G21" s="4" t="s">
        <v>412</v>
      </c>
      <c r="H21" s="4" t="s">
        <v>487</v>
      </c>
      <c r="I21" s="10" t="s">
        <v>299</v>
      </c>
      <c r="J21" s="9" t="s">
        <v>1106</v>
      </c>
      <c r="K21" s="4" t="s">
        <v>719</v>
      </c>
      <c r="L21" s="4" t="s">
        <v>412</v>
      </c>
      <c r="M21" s="4" t="s">
        <v>270</v>
      </c>
      <c r="N21" s="4" t="s">
        <v>244</v>
      </c>
      <c r="O21" s="4" t="s">
        <v>399</v>
      </c>
      <c r="P21" s="4" t="s">
        <v>300</v>
      </c>
      <c r="Q21" s="4" t="s">
        <v>270</v>
      </c>
      <c r="R21" s="10" t="s">
        <v>302</v>
      </c>
      <c r="S21" s="9" t="s">
        <v>773</v>
      </c>
      <c r="T21" s="4" t="s">
        <v>1107</v>
      </c>
      <c r="U21" s="10" t="s">
        <v>1108</v>
      </c>
    </row>
    <row r="22" spans="1:21" x14ac:dyDescent="0.25">
      <c r="A22" s="4"/>
      <c r="B22" s="9" t="s">
        <v>1109</v>
      </c>
      <c r="C22" s="9" t="s">
        <v>159</v>
      </c>
      <c r="D22" s="10" t="s">
        <v>158</v>
      </c>
      <c r="E22" s="9" t="s">
        <v>161</v>
      </c>
      <c r="F22" s="4" t="s">
        <v>966</v>
      </c>
      <c r="G22" s="4" t="s">
        <v>161</v>
      </c>
      <c r="H22" s="4" t="s">
        <v>250</v>
      </c>
      <c r="I22" s="10" t="s">
        <v>250</v>
      </c>
      <c r="J22" s="9" t="s">
        <v>166</v>
      </c>
      <c r="K22" s="4" t="s">
        <v>770</v>
      </c>
      <c r="L22" s="4" t="s">
        <v>166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510</v>
      </c>
      <c r="B23" s="9" t="s">
        <v>847</v>
      </c>
      <c r="C23" s="9" t="s">
        <v>476</v>
      </c>
      <c r="D23" s="10" t="s">
        <v>439</v>
      </c>
      <c r="E23" s="9" t="s">
        <v>847</v>
      </c>
      <c r="F23" s="4" t="s">
        <v>441</v>
      </c>
      <c r="G23" s="4" t="s">
        <v>357</v>
      </c>
      <c r="H23" s="4" t="s">
        <v>440</v>
      </c>
      <c r="I23" s="10" t="s">
        <v>847</v>
      </c>
      <c r="J23" s="9" t="s">
        <v>847</v>
      </c>
      <c r="K23" s="4" t="s">
        <v>441</v>
      </c>
      <c r="L23" s="4" t="s">
        <v>357</v>
      </c>
      <c r="M23" s="4" t="s">
        <v>259</v>
      </c>
      <c r="N23" s="4" t="s">
        <v>478</v>
      </c>
      <c r="O23" s="4" t="s">
        <v>287</v>
      </c>
      <c r="P23" s="4" t="s">
        <v>542</v>
      </c>
      <c r="Q23" s="4" t="s">
        <v>356</v>
      </c>
      <c r="R23" s="10" t="s">
        <v>548</v>
      </c>
      <c r="S23" s="9" t="s">
        <v>440</v>
      </c>
      <c r="T23" s="4" t="s">
        <v>548</v>
      </c>
      <c r="U23" s="10" t="s">
        <v>544</v>
      </c>
    </row>
    <row r="24" spans="1:21" x14ac:dyDescent="0.25">
      <c r="A24" s="4"/>
      <c r="B24" s="9" t="s">
        <v>690</v>
      </c>
      <c r="C24" s="9" t="s">
        <v>1110</v>
      </c>
      <c r="D24" s="10" t="s">
        <v>1111</v>
      </c>
      <c r="E24" s="9" t="s">
        <v>1112</v>
      </c>
      <c r="F24" s="4" t="s">
        <v>762</v>
      </c>
      <c r="G24" s="4" t="s">
        <v>511</v>
      </c>
      <c r="H24" s="4" t="s">
        <v>467</v>
      </c>
      <c r="I24" s="10" t="s">
        <v>225</v>
      </c>
      <c r="J24" s="9" t="s">
        <v>1112</v>
      </c>
      <c r="K24" s="4" t="s">
        <v>762</v>
      </c>
      <c r="L24" s="4" t="s">
        <v>511</v>
      </c>
      <c r="M24" s="4" t="s">
        <v>210</v>
      </c>
      <c r="N24" s="4" t="s">
        <v>273</v>
      </c>
      <c r="O24" s="4" t="s">
        <v>399</v>
      </c>
      <c r="P24" s="4" t="s">
        <v>206</v>
      </c>
      <c r="Q24" s="4" t="s">
        <v>315</v>
      </c>
      <c r="R24" s="10" t="s">
        <v>537</v>
      </c>
      <c r="S24" s="9" t="s">
        <v>451</v>
      </c>
      <c r="T24" s="4" t="s">
        <v>1113</v>
      </c>
      <c r="U24" s="10" t="s">
        <v>766</v>
      </c>
    </row>
    <row r="25" spans="1:21" x14ac:dyDescent="0.25">
      <c r="A25" s="4"/>
      <c r="B25" s="9" t="s">
        <v>1114</v>
      </c>
      <c r="C25" s="9" t="s">
        <v>159</v>
      </c>
      <c r="D25" s="10" t="s">
        <v>158</v>
      </c>
      <c r="E25" s="9" t="s">
        <v>561</v>
      </c>
      <c r="F25" s="4" t="s">
        <v>578</v>
      </c>
      <c r="G25" s="4" t="s">
        <v>422</v>
      </c>
      <c r="H25" s="4" t="s">
        <v>161</v>
      </c>
      <c r="I25" s="10" t="s">
        <v>250</v>
      </c>
      <c r="J25" s="9" t="s">
        <v>564</v>
      </c>
      <c r="K25" s="4" t="s">
        <v>770</v>
      </c>
      <c r="L25" s="4" t="s">
        <v>1115</v>
      </c>
      <c r="M25" s="4" t="s">
        <v>250</v>
      </c>
      <c r="N25" s="4" t="s">
        <v>250</v>
      </c>
      <c r="O25" s="4" t="s">
        <v>250</v>
      </c>
      <c r="P25" s="4" t="s">
        <v>167</v>
      </c>
      <c r="Q25" s="4" t="s">
        <v>250</v>
      </c>
      <c r="R25" s="10" t="s">
        <v>250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51" priority="13">
      <formula>$B$18&gt;0</formula>
    </cfRule>
  </conditionalFormatting>
  <conditionalFormatting sqref="A22:U22">
    <cfRule type="expression" dxfId="1350" priority="12">
      <formula>A22&lt;&gt;""</formula>
    </cfRule>
  </conditionalFormatting>
  <conditionalFormatting sqref="A25:U25">
    <cfRule type="expression" dxfId="1349" priority="11">
      <formula>A25&lt;&gt;""</formula>
    </cfRule>
  </conditionalFormatting>
  <conditionalFormatting sqref="A28:U28">
    <cfRule type="expression" dxfId="1348" priority="10">
      <formula>A28&lt;&gt;""</formula>
    </cfRule>
  </conditionalFormatting>
  <conditionalFormatting sqref="A31:U31">
    <cfRule type="expression" dxfId="1347" priority="9">
      <formula>A31&lt;&gt;""</formula>
    </cfRule>
  </conditionalFormatting>
  <conditionalFormatting sqref="A34:U34">
    <cfRule type="expression" dxfId="1346" priority="8">
      <formula>A34&lt;&gt;""</formula>
    </cfRule>
  </conditionalFormatting>
  <conditionalFormatting sqref="A37:U37">
    <cfRule type="expression" dxfId="1345" priority="7">
      <formula>A37&lt;&gt;""</formula>
    </cfRule>
  </conditionalFormatting>
  <conditionalFormatting sqref="A40:U40">
    <cfRule type="expression" dxfId="1344" priority="6">
      <formula>A40&lt;&gt;""</formula>
    </cfRule>
  </conditionalFormatting>
  <conditionalFormatting sqref="A43:U43">
    <cfRule type="expression" dxfId="1343" priority="5">
      <formula>A43&lt;&gt;""</formula>
    </cfRule>
  </conditionalFormatting>
  <conditionalFormatting sqref="A46:U46">
    <cfRule type="expression" dxfId="1342" priority="4">
      <formula>A46&lt;&gt;""</formula>
    </cfRule>
  </conditionalFormatting>
  <conditionalFormatting sqref="A49:U49">
    <cfRule type="expression" dxfId="1341" priority="3">
      <formula>A49&lt;&gt;""</formula>
    </cfRule>
  </conditionalFormatting>
  <conditionalFormatting sqref="A52:U52">
    <cfRule type="expression" dxfId="1340" priority="2">
      <formula>A52&lt;&gt;""</formula>
    </cfRule>
  </conditionalFormatting>
  <conditionalFormatting sqref="A55:U55">
    <cfRule type="expression" dxfId="13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1116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238</v>
      </c>
      <c r="C20" s="9" t="s">
        <v>383</v>
      </c>
      <c r="D20" s="10" t="s">
        <v>307</v>
      </c>
      <c r="E20" s="9" t="s">
        <v>236</v>
      </c>
      <c r="F20" s="4" t="s">
        <v>288</v>
      </c>
      <c r="G20" s="4" t="s">
        <v>326</v>
      </c>
      <c r="H20" s="4" t="s">
        <v>238</v>
      </c>
      <c r="I20" s="10" t="s">
        <v>239</v>
      </c>
      <c r="J20" s="9" t="s">
        <v>236</v>
      </c>
      <c r="K20" s="4" t="s">
        <v>288</v>
      </c>
      <c r="L20" s="4" t="s">
        <v>326</v>
      </c>
      <c r="M20" s="4" t="s">
        <v>237</v>
      </c>
      <c r="N20" s="4" t="s">
        <v>325</v>
      </c>
      <c r="O20" s="4" t="s">
        <v>374</v>
      </c>
      <c r="P20" s="4" t="s">
        <v>234</v>
      </c>
      <c r="Q20" s="4" t="s">
        <v>326</v>
      </c>
      <c r="R20" s="10" t="s">
        <v>239</v>
      </c>
      <c r="S20" s="9" t="s">
        <v>288</v>
      </c>
      <c r="T20" s="4" t="s">
        <v>325</v>
      </c>
      <c r="U20" s="10" t="s">
        <v>307</v>
      </c>
    </row>
    <row r="21" spans="1:21" x14ac:dyDescent="0.25">
      <c r="A21" s="4"/>
      <c r="B21" s="9" t="s">
        <v>681</v>
      </c>
      <c r="C21" s="9" t="s">
        <v>506</v>
      </c>
      <c r="D21" s="10" t="s">
        <v>508</v>
      </c>
      <c r="E21" s="9" t="s">
        <v>505</v>
      </c>
      <c r="F21" s="4" t="s">
        <v>379</v>
      </c>
      <c r="G21" s="4" t="s">
        <v>350</v>
      </c>
      <c r="H21" s="4" t="s">
        <v>301</v>
      </c>
      <c r="I21" s="10" t="s">
        <v>270</v>
      </c>
      <c r="J21" s="9" t="s">
        <v>505</v>
      </c>
      <c r="K21" s="4" t="s">
        <v>379</v>
      </c>
      <c r="L21" s="4" t="s">
        <v>350</v>
      </c>
      <c r="M21" s="4" t="s">
        <v>245</v>
      </c>
      <c r="N21" s="4" t="s">
        <v>246</v>
      </c>
      <c r="O21" s="4" t="s">
        <v>270</v>
      </c>
      <c r="P21" s="4" t="s">
        <v>316</v>
      </c>
      <c r="Q21" s="4" t="s">
        <v>316</v>
      </c>
      <c r="R21" s="10" t="s">
        <v>227</v>
      </c>
      <c r="S21" s="9" t="s">
        <v>348</v>
      </c>
      <c r="T21" s="4" t="s">
        <v>433</v>
      </c>
      <c r="U21" s="10" t="s">
        <v>226</v>
      </c>
    </row>
    <row r="22" spans="1:21" x14ac:dyDescent="0.25">
      <c r="A22" s="4"/>
      <c r="B22" s="9" t="s">
        <v>250</v>
      </c>
      <c r="C22" s="9" t="s">
        <v>159</v>
      </c>
      <c r="D22" s="10" t="s">
        <v>158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510</v>
      </c>
      <c r="B23" s="9" t="s">
        <v>515</v>
      </c>
      <c r="C23" s="9" t="s">
        <v>626</v>
      </c>
      <c r="D23" s="10" t="s">
        <v>815</v>
      </c>
      <c r="E23" s="9" t="s">
        <v>517</v>
      </c>
      <c r="F23" s="4" t="s">
        <v>522</v>
      </c>
      <c r="G23" s="4" t="s">
        <v>683</v>
      </c>
      <c r="H23" s="4" t="s">
        <v>515</v>
      </c>
      <c r="I23" s="10" t="s">
        <v>519</v>
      </c>
      <c r="J23" s="9" t="s">
        <v>517</v>
      </c>
      <c r="K23" s="4" t="s">
        <v>522</v>
      </c>
      <c r="L23" s="4" t="s">
        <v>683</v>
      </c>
      <c r="M23" s="4" t="s">
        <v>663</v>
      </c>
      <c r="N23" s="4" t="s">
        <v>516</v>
      </c>
      <c r="O23" s="4" t="s">
        <v>601</v>
      </c>
      <c r="P23" s="4" t="s">
        <v>521</v>
      </c>
      <c r="Q23" s="4" t="s">
        <v>683</v>
      </c>
      <c r="R23" s="10" t="s">
        <v>519</v>
      </c>
      <c r="S23" s="9" t="s">
        <v>522</v>
      </c>
      <c r="T23" s="4" t="s">
        <v>516</v>
      </c>
      <c r="U23" s="10" t="s">
        <v>815</v>
      </c>
    </row>
    <row r="24" spans="1:21" x14ac:dyDescent="0.25">
      <c r="A24" s="4"/>
      <c r="B24" s="9" t="s">
        <v>1117</v>
      </c>
      <c r="C24" s="9" t="s">
        <v>1118</v>
      </c>
      <c r="D24" s="10" t="s">
        <v>1119</v>
      </c>
      <c r="E24" s="9" t="s">
        <v>1120</v>
      </c>
      <c r="F24" s="4" t="s">
        <v>435</v>
      </c>
      <c r="G24" s="4" t="s">
        <v>938</v>
      </c>
      <c r="H24" s="4" t="s">
        <v>205</v>
      </c>
      <c r="I24" s="10" t="s">
        <v>688</v>
      </c>
      <c r="J24" s="9" t="s">
        <v>1120</v>
      </c>
      <c r="K24" s="4" t="s">
        <v>435</v>
      </c>
      <c r="L24" s="4" t="s">
        <v>938</v>
      </c>
      <c r="M24" s="4" t="s">
        <v>223</v>
      </c>
      <c r="N24" s="4" t="s">
        <v>223</v>
      </c>
      <c r="O24" s="4" t="s">
        <v>398</v>
      </c>
      <c r="P24" s="4" t="s">
        <v>348</v>
      </c>
      <c r="Q24" s="4" t="s">
        <v>210</v>
      </c>
      <c r="R24" s="10" t="s">
        <v>471</v>
      </c>
      <c r="S24" s="9" t="s">
        <v>819</v>
      </c>
      <c r="T24" s="4" t="s">
        <v>1121</v>
      </c>
      <c r="U24" s="10" t="s">
        <v>1122</v>
      </c>
    </row>
    <row r="25" spans="1:21" x14ac:dyDescent="0.25">
      <c r="A25" s="4"/>
      <c r="B25" s="9" t="s">
        <v>1123</v>
      </c>
      <c r="C25" s="9" t="s">
        <v>159</v>
      </c>
      <c r="D25" s="10" t="s">
        <v>158</v>
      </c>
      <c r="E25" s="9" t="s">
        <v>561</v>
      </c>
      <c r="F25" s="4" t="s">
        <v>160</v>
      </c>
      <c r="G25" s="4" t="s">
        <v>160</v>
      </c>
      <c r="H25" s="4" t="s">
        <v>250</v>
      </c>
      <c r="I25" s="10" t="s">
        <v>250</v>
      </c>
      <c r="J25" s="9" t="s">
        <v>1124</v>
      </c>
      <c r="K25" s="4" t="s">
        <v>1125</v>
      </c>
      <c r="L25" s="4" t="s">
        <v>1125</v>
      </c>
      <c r="M25" s="4" t="s">
        <v>437</v>
      </c>
      <c r="N25" s="4" t="s">
        <v>250</v>
      </c>
      <c r="O25" s="4" t="s">
        <v>168</v>
      </c>
      <c r="P25" s="4" t="s">
        <v>250</v>
      </c>
      <c r="Q25" s="4" t="s">
        <v>250</v>
      </c>
      <c r="R25" s="10" t="s">
        <v>168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38" priority="13">
      <formula>$B$18&gt;0</formula>
    </cfRule>
  </conditionalFormatting>
  <conditionalFormatting sqref="A22:U22">
    <cfRule type="expression" dxfId="1337" priority="12">
      <formula>A22&lt;&gt;""</formula>
    </cfRule>
  </conditionalFormatting>
  <conditionalFormatting sqref="A25:U25">
    <cfRule type="expression" dxfId="1336" priority="11">
      <formula>A25&lt;&gt;""</formula>
    </cfRule>
  </conditionalFormatting>
  <conditionalFormatting sqref="A28:U28">
    <cfRule type="expression" dxfId="1335" priority="10">
      <formula>A28&lt;&gt;""</formula>
    </cfRule>
  </conditionalFormatting>
  <conditionalFormatting sqref="A31:U31">
    <cfRule type="expression" dxfId="1334" priority="9">
      <formula>A31&lt;&gt;""</formula>
    </cfRule>
  </conditionalFormatting>
  <conditionalFormatting sqref="A34:U34">
    <cfRule type="expression" dxfId="1333" priority="8">
      <formula>A34&lt;&gt;""</formula>
    </cfRule>
  </conditionalFormatting>
  <conditionalFormatting sqref="A37:U37">
    <cfRule type="expression" dxfId="1332" priority="7">
      <formula>A37&lt;&gt;""</formula>
    </cfRule>
  </conditionalFormatting>
  <conditionalFormatting sqref="A40:U40">
    <cfRule type="expression" dxfId="1331" priority="6">
      <formula>A40&lt;&gt;""</formula>
    </cfRule>
  </conditionalFormatting>
  <conditionalFormatting sqref="A43:U43">
    <cfRule type="expression" dxfId="1330" priority="5">
      <formula>A43&lt;&gt;""</formula>
    </cfRule>
  </conditionalFormatting>
  <conditionalFormatting sqref="A46:U46">
    <cfRule type="expression" dxfId="1329" priority="4">
      <formula>A46&lt;&gt;""</formula>
    </cfRule>
  </conditionalFormatting>
  <conditionalFormatting sqref="A49:U49">
    <cfRule type="expression" dxfId="1328" priority="3">
      <formula>A49&lt;&gt;""</formula>
    </cfRule>
  </conditionalFormatting>
  <conditionalFormatting sqref="A52:U52">
    <cfRule type="expression" dxfId="1327" priority="2">
      <formula>A52&lt;&gt;""</formula>
    </cfRule>
  </conditionalFormatting>
  <conditionalFormatting sqref="A55:U55">
    <cfRule type="expression" dxfId="13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1126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383</v>
      </c>
      <c r="C20" s="9" t="s">
        <v>289</v>
      </c>
      <c r="D20" s="10" t="s">
        <v>326</v>
      </c>
      <c r="E20" s="9" t="s">
        <v>383</v>
      </c>
      <c r="F20" s="4" t="s">
        <v>288</v>
      </c>
      <c r="G20" s="4" t="s">
        <v>374</v>
      </c>
      <c r="H20" s="4" t="s">
        <v>374</v>
      </c>
      <c r="I20" s="10" t="s">
        <v>374</v>
      </c>
      <c r="J20" s="9" t="s">
        <v>383</v>
      </c>
      <c r="K20" s="4" t="s">
        <v>288</v>
      </c>
      <c r="L20" s="4" t="s">
        <v>374</v>
      </c>
      <c r="M20" s="4" t="s">
        <v>237</v>
      </c>
      <c r="N20" s="4" t="s">
        <v>327</v>
      </c>
      <c r="O20" s="4" t="s">
        <v>354</v>
      </c>
      <c r="P20" s="4" t="s">
        <v>238</v>
      </c>
      <c r="Q20" s="4" t="s">
        <v>326</v>
      </c>
      <c r="R20" s="10" t="s">
        <v>374</v>
      </c>
      <c r="S20" s="9" t="s">
        <v>402</v>
      </c>
      <c r="T20" s="4" t="s">
        <v>374</v>
      </c>
      <c r="U20" s="10" t="s">
        <v>239</v>
      </c>
    </row>
    <row r="21" spans="1:21" x14ac:dyDescent="0.25">
      <c r="A21" s="4"/>
      <c r="B21" s="9" t="s">
        <v>1127</v>
      </c>
      <c r="C21" s="9" t="s">
        <v>486</v>
      </c>
      <c r="D21" s="10" t="s">
        <v>786</v>
      </c>
      <c r="E21" s="9" t="s">
        <v>1128</v>
      </c>
      <c r="F21" s="4" t="s">
        <v>302</v>
      </c>
      <c r="G21" s="4" t="s">
        <v>508</v>
      </c>
      <c r="H21" s="4" t="s">
        <v>399</v>
      </c>
      <c r="I21" s="10" t="s">
        <v>273</v>
      </c>
      <c r="J21" s="9" t="s">
        <v>1128</v>
      </c>
      <c r="K21" s="4" t="s">
        <v>302</v>
      </c>
      <c r="L21" s="4" t="s">
        <v>508</v>
      </c>
      <c r="M21" s="4" t="s">
        <v>245</v>
      </c>
      <c r="N21" s="4" t="s">
        <v>315</v>
      </c>
      <c r="O21" s="4" t="s">
        <v>207</v>
      </c>
      <c r="P21" s="4" t="s">
        <v>315</v>
      </c>
      <c r="Q21" s="4" t="s">
        <v>316</v>
      </c>
      <c r="R21" s="10" t="s">
        <v>209</v>
      </c>
      <c r="S21" s="9" t="s">
        <v>429</v>
      </c>
      <c r="T21" s="4" t="s">
        <v>1129</v>
      </c>
      <c r="U21" s="10" t="s">
        <v>538</v>
      </c>
    </row>
    <row r="22" spans="1:21" x14ac:dyDescent="0.25">
      <c r="A22" s="4"/>
      <c r="B22" s="9" t="s">
        <v>174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510</v>
      </c>
      <c r="B23" s="9" t="s">
        <v>626</v>
      </c>
      <c r="C23" s="9" t="s">
        <v>523</v>
      </c>
      <c r="D23" s="10" t="s">
        <v>683</v>
      </c>
      <c r="E23" s="9" t="s">
        <v>626</v>
      </c>
      <c r="F23" s="4" t="s">
        <v>522</v>
      </c>
      <c r="G23" s="4" t="s">
        <v>601</v>
      </c>
      <c r="H23" s="4" t="s">
        <v>601</v>
      </c>
      <c r="I23" s="10" t="s">
        <v>601</v>
      </c>
      <c r="J23" s="9" t="s">
        <v>626</v>
      </c>
      <c r="K23" s="4" t="s">
        <v>522</v>
      </c>
      <c r="L23" s="4" t="s">
        <v>601</v>
      </c>
      <c r="M23" s="4" t="s">
        <v>663</v>
      </c>
      <c r="N23" s="4" t="s">
        <v>603</v>
      </c>
      <c r="O23" s="4" t="s">
        <v>256</v>
      </c>
      <c r="P23" s="4" t="s">
        <v>515</v>
      </c>
      <c r="Q23" s="4" t="s">
        <v>683</v>
      </c>
      <c r="R23" s="10" t="s">
        <v>601</v>
      </c>
      <c r="S23" s="9" t="s">
        <v>546</v>
      </c>
      <c r="T23" s="4" t="s">
        <v>601</v>
      </c>
      <c r="U23" s="10" t="s">
        <v>519</v>
      </c>
    </row>
    <row r="24" spans="1:21" x14ac:dyDescent="0.25">
      <c r="A24" s="4"/>
      <c r="B24" s="9" t="s">
        <v>1130</v>
      </c>
      <c r="C24" s="9" t="s">
        <v>1131</v>
      </c>
      <c r="D24" s="10" t="s">
        <v>906</v>
      </c>
      <c r="E24" s="9" t="s">
        <v>1132</v>
      </c>
      <c r="F24" s="4" t="s">
        <v>633</v>
      </c>
      <c r="G24" s="4" t="s">
        <v>1133</v>
      </c>
      <c r="H24" s="4" t="s">
        <v>586</v>
      </c>
      <c r="I24" s="10" t="s">
        <v>654</v>
      </c>
      <c r="J24" s="9" t="s">
        <v>1132</v>
      </c>
      <c r="K24" s="4" t="s">
        <v>633</v>
      </c>
      <c r="L24" s="4" t="s">
        <v>1133</v>
      </c>
      <c r="M24" s="4" t="s">
        <v>223</v>
      </c>
      <c r="N24" s="4" t="s">
        <v>301</v>
      </c>
      <c r="O24" s="4" t="s">
        <v>452</v>
      </c>
      <c r="P24" s="4" t="s">
        <v>409</v>
      </c>
      <c r="Q24" s="4" t="s">
        <v>210</v>
      </c>
      <c r="R24" s="10" t="s">
        <v>839</v>
      </c>
      <c r="S24" s="9" t="s">
        <v>767</v>
      </c>
      <c r="T24" s="4" t="s">
        <v>1134</v>
      </c>
      <c r="U24" s="10" t="s">
        <v>1135</v>
      </c>
    </row>
    <row r="25" spans="1:21" x14ac:dyDescent="0.25">
      <c r="A25" s="4"/>
      <c r="B25" s="9" t="s">
        <v>1136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168</v>
      </c>
      <c r="K25" s="4" t="s">
        <v>168</v>
      </c>
      <c r="L25" s="4" t="s">
        <v>168</v>
      </c>
      <c r="M25" s="4" t="s">
        <v>677</v>
      </c>
      <c r="N25" s="4" t="s">
        <v>168</v>
      </c>
      <c r="O25" s="4" t="s">
        <v>168</v>
      </c>
      <c r="P25" s="4" t="s">
        <v>250</v>
      </c>
      <c r="Q25" s="4" t="s">
        <v>250</v>
      </c>
      <c r="R25" s="10" t="s">
        <v>168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25" priority="13">
      <formula>$B$18&gt;0</formula>
    </cfRule>
  </conditionalFormatting>
  <conditionalFormatting sqref="A22:U22">
    <cfRule type="expression" dxfId="1324" priority="12">
      <formula>A22&lt;&gt;""</formula>
    </cfRule>
  </conditionalFormatting>
  <conditionalFormatting sqref="A25:U25">
    <cfRule type="expression" dxfId="1323" priority="11">
      <formula>A25&lt;&gt;""</formula>
    </cfRule>
  </conditionalFormatting>
  <conditionalFormatting sqref="A28:U28">
    <cfRule type="expression" dxfId="1322" priority="10">
      <formula>A28&lt;&gt;""</formula>
    </cfRule>
  </conditionalFormatting>
  <conditionalFormatting sqref="A31:U31">
    <cfRule type="expression" dxfId="1321" priority="9">
      <formula>A31&lt;&gt;""</formula>
    </cfRule>
  </conditionalFormatting>
  <conditionalFormatting sqref="A34:U34">
    <cfRule type="expression" dxfId="1320" priority="8">
      <formula>A34&lt;&gt;""</formula>
    </cfRule>
  </conditionalFormatting>
  <conditionalFormatting sqref="A37:U37">
    <cfRule type="expression" dxfId="1319" priority="7">
      <formula>A37&lt;&gt;""</formula>
    </cfRule>
  </conditionalFormatting>
  <conditionalFormatting sqref="A40:U40">
    <cfRule type="expression" dxfId="1318" priority="6">
      <formula>A40&lt;&gt;""</formula>
    </cfRule>
  </conditionalFormatting>
  <conditionalFormatting sqref="A43:U43">
    <cfRule type="expression" dxfId="1317" priority="5">
      <formula>A43&lt;&gt;""</formula>
    </cfRule>
  </conditionalFormatting>
  <conditionalFormatting sqref="A46:U46">
    <cfRule type="expression" dxfId="1316" priority="4">
      <formula>A46&lt;&gt;""</formula>
    </cfRule>
  </conditionalFormatting>
  <conditionalFormatting sqref="A49:U49">
    <cfRule type="expression" dxfId="1315" priority="3">
      <formula>A49&lt;&gt;""</formula>
    </cfRule>
  </conditionalFormatting>
  <conditionalFormatting sqref="A52:U52">
    <cfRule type="expression" dxfId="1314" priority="2">
      <formula>A52&lt;&gt;""</formula>
    </cfRule>
  </conditionalFormatting>
  <conditionalFormatting sqref="A55:U55">
    <cfRule type="expression" dxfId="13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1137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516</v>
      </c>
      <c r="C20" s="9" t="s">
        <v>520</v>
      </c>
      <c r="D20" s="10" t="s">
        <v>515</v>
      </c>
      <c r="E20" s="9" t="s">
        <v>517</v>
      </c>
      <c r="F20" s="4" t="s">
        <v>600</v>
      </c>
      <c r="G20" s="4" t="s">
        <v>601</v>
      </c>
      <c r="H20" s="4" t="s">
        <v>518</v>
      </c>
      <c r="I20" s="10" t="s">
        <v>519</v>
      </c>
      <c r="J20" s="9" t="s">
        <v>517</v>
      </c>
      <c r="K20" s="4" t="s">
        <v>600</v>
      </c>
      <c r="L20" s="4" t="s">
        <v>601</v>
      </c>
      <c r="M20" s="4" t="s">
        <v>518</v>
      </c>
      <c r="N20" s="4" t="s">
        <v>256</v>
      </c>
      <c r="O20" s="4" t="s">
        <v>604</v>
      </c>
      <c r="P20" s="4" t="s">
        <v>515</v>
      </c>
      <c r="Q20" s="4" t="s">
        <v>683</v>
      </c>
      <c r="R20" s="10" t="s">
        <v>521</v>
      </c>
      <c r="S20" s="9" t="s">
        <v>445</v>
      </c>
      <c r="T20" s="4" t="s">
        <v>516</v>
      </c>
      <c r="U20" s="10" t="s">
        <v>521</v>
      </c>
    </row>
    <row r="21" spans="1:21" x14ac:dyDescent="0.25">
      <c r="A21" s="4"/>
      <c r="B21" s="9" t="s">
        <v>1138</v>
      </c>
      <c r="C21" s="9" t="s">
        <v>754</v>
      </c>
      <c r="D21" s="10" t="s">
        <v>1139</v>
      </c>
      <c r="E21" s="9" t="s">
        <v>1140</v>
      </c>
      <c r="F21" s="4" t="s">
        <v>712</v>
      </c>
      <c r="G21" s="4" t="s">
        <v>1141</v>
      </c>
      <c r="H21" s="4" t="s">
        <v>767</v>
      </c>
      <c r="I21" s="10" t="s">
        <v>688</v>
      </c>
      <c r="J21" s="9" t="s">
        <v>1140</v>
      </c>
      <c r="K21" s="4" t="s">
        <v>712</v>
      </c>
      <c r="L21" s="4" t="s">
        <v>1141</v>
      </c>
      <c r="M21" s="4" t="s">
        <v>301</v>
      </c>
      <c r="N21" s="4" t="s">
        <v>271</v>
      </c>
      <c r="O21" s="4" t="s">
        <v>569</v>
      </c>
      <c r="P21" s="4" t="s">
        <v>409</v>
      </c>
      <c r="Q21" s="4" t="s">
        <v>210</v>
      </c>
      <c r="R21" s="10" t="s">
        <v>719</v>
      </c>
      <c r="S21" s="9" t="s">
        <v>368</v>
      </c>
      <c r="T21" s="4" t="s">
        <v>1142</v>
      </c>
      <c r="U21" s="10" t="s">
        <v>1143</v>
      </c>
    </row>
    <row r="22" spans="1:21" x14ac:dyDescent="0.25">
      <c r="A22" s="4"/>
      <c r="B22" s="9" t="s">
        <v>1144</v>
      </c>
      <c r="C22" s="9" t="s">
        <v>250</v>
      </c>
      <c r="D22" s="10" t="s">
        <v>250</v>
      </c>
      <c r="E22" s="9" t="s">
        <v>561</v>
      </c>
      <c r="F22" s="4" t="s">
        <v>1145</v>
      </c>
      <c r="G22" s="4" t="s">
        <v>1145</v>
      </c>
      <c r="H22" s="4" t="s">
        <v>561</v>
      </c>
      <c r="I22" s="10" t="s">
        <v>561</v>
      </c>
      <c r="J22" s="9" t="s">
        <v>1146</v>
      </c>
      <c r="K22" s="4" t="s">
        <v>1147</v>
      </c>
      <c r="L22" s="4" t="s">
        <v>1147</v>
      </c>
      <c r="M22" s="4" t="s">
        <v>250</v>
      </c>
      <c r="N22" s="4" t="s">
        <v>170</v>
      </c>
      <c r="O22" s="4" t="s">
        <v>1148</v>
      </c>
      <c r="P22" s="4" t="s">
        <v>250</v>
      </c>
      <c r="Q22" s="4" t="s">
        <v>250</v>
      </c>
      <c r="R22" s="10" t="s">
        <v>564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325</v>
      </c>
      <c r="C23" s="9" t="s">
        <v>235</v>
      </c>
      <c r="D23" s="10" t="s">
        <v>238</v>
      </c>
      <c r="E23" s="9" t="s">
        <v>236</v>
      </c>
      <c r="F23" s="4" t="s">
        <v>355</v>
      </c>
      <c r="G23" s="4" t="s">
        <v>374</v>
      </c>
      <c r="H23" s="4" t="s">
        <v>233</v>
      </c>
      <c r="I23" s="10" t="s">
        <v>239</v>
      </c>
      <c r="J23" s="9" t="s">
        <v>236</v>
      </c>
      <c r="K23" s="4" t="s">
        <v>355</v>
      </c>
      <c r="L23" s="4" t="s">
        <v>374</v>
      </c>
      <c r="M23" s="4" t="s">
        <v>233</v>
      </c>
      <c r="N23" s="4" t="s">
        <v>354</v>
      </c>
      <c r="O23" s="4" t="s">
        <v>308</v>
      </c>
      <c r="P23" s="4" t="s">
        <v>238</v>
      </c>
      <c r="Q23" s="4" t="s">
        <v>326</v>
      </c>
      <c r="R23" s="10" t="s">
        <v>234</v>
      </c>
      <c r="S23" s="9" t="s">
        <v>358</v>
      </c>
      <c r="T23" s="4" t="s">
        <v>325</v>
      </c>
      <c r="U23" s="10" t="s">
        <v>234</v>
      </c>
    </row>
    <row r="24" spans="1:21" x14ac:dyDescent="0.25">
      <c r="A24" s="4"/>
      <c r="B24" s="9" t="s">
        <v>1149</v>
      </c>
      <c r="C24" s="9" t="s">
        <v>221</v>
      </c>
      <c r="D24" s="10" t="s">
        <v>488</v>
      </c>
      <c r="E24" s="9" t="s">
        <v>767</v>
      </c>
      <c r="F24" s="4" t="s">
        <v>364</v>
      </c>
      <c r="G24" s="4" t="s">
        <v>688</v>
      </c>
      <c r="H24" s="4" t="s">
        <v>227</v>
      </c>
      <c r="I24" s="10" t="s">
        <v>270</v>
      </c>
      <c r="J24" s="9" t="s">
        <v>767</v>
      </c>
      <c r="K24" s="4" t="s">
        <v>364</v>
      </c>
      <c r="L24" s="4" t="s">
        <v>688</v>
      </c>
      <c r="M24" s="4" t="s">
        <v>316</v>
      </c>
      <c r="N24" s="4" t="s">
        <v>247</v>
      </c>
      <c r="O24" s="4" t="s">
        <v>316</v>
      </c>
      <c r="P24" s="4" t="s">
        <v>246</v>
      </c>
      <c r="Q24" s="4" t="s">
        <v>316</v>
      </c>
      <c r="R24" s="10" t="s">
        <v>244</v>
      </c>
      <c r="S24" s="9" t="s">
        <v>302</v>
      </c>
      <c r="T24" s="4" t="s">
        <v>507</v>
      </c>
      <c r="U24" s="10" t="s">
        <v>299</v>
      </c>
    </row>
    <row r="25" spans="1:21" x14ac:dyDescent="0.25">
      <c r="A25" s="4"/>
      <c r="B25" s="9" t="s">
        <v>174</v>
      </c>
      <c r="C25" s="9" t="s">
        <v>250</v>
      </c>
      <c r="D25" s="10" t="s">
        <v>250</v>
      </c>
      <c r="E25" s="9" t="s">
        <v>161</v>
      </c>
      <c r="F25" s="4" t="s">
        <v>160</v>
      </c>
      <c r="G25" s="4" t="s">
        <v>250</v>
      </c>
      <c r="H25" s="4" t="s">
        <v>250</v>
      </c>
      <c r="I25" s="10" t="s">
        <v>250</v>
      </c>
      <c r="J25" s="9" t="s">
        <v>166</v>
      </c>
      <c r="K25" s="4" t="s">
        <v>165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176</v>
      </c>
      <c r="T25" s="4" t="s">
        <v>250</v>
      </c>
      <c r="U25" s="10" t="s">
        <v>174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12" priority="13">
      <formula>$B$18&gt;0</formula>
    </cfRule>
  </conditionalFormatting>
  <conditionalFormatting sqref="A22:U22">
    <cfRule type="expression" dxfId="1311" priority="12">
      <formula>A22&lt;&gt;""</formula>
    </cfRule>
  </conditionalFormatting>
  <conditionalFormatting sqref="A25:U25">
    <cfRule type="expression" dxfId="1310" priority="11">
      <formula>A25&lt;&gt;""</formula>
    </cfRule>
  </conditionalFormatting>
  <conditionalFormatting sqref="A28:U28">
    <cfRule type="expression" dxfId="1309" priority="10">
      <formula>A28&lt;&gt;""</formula>
    </cfRule>
  </conditionalFormatting>
  <conditionalFormatting sqref="A31:U31">
    <cfRule type="expression" dxfId="1308" priority="9">
      <formula>A31&lt;&gt;""</formula>
    </cfRule>
  </conditionalFormatting>
  <conditionalFormatting sqref="A34:U34">
    <cfRule type="expression" dxfId="1307" priority="8">
      <formula>A34&lt;&gt;""</formula>
    </cfRule>
  </conditionalFormatting>
  <conditionalFormatting sqref="A37:U37">
    <cfRule type="expression" dxfId="1306" priority="7">
      <formula>A37&lt;&gt;""</formula>
    </cfRule>
  </conditionalFormatting>
  <conditionalFormatting sqref="A40:U40">
    <cfRule type="expression" dxfId="1305" priority="6">
      <formula>A40&lt;&gt;""</formula>
    </cfRule>
  </conditionalFormatting>
  <conditionalFormatting sqref="A43:U43">
    <cfRule type="expression" dxfId="1304" priority="5">
      <formula>A43&lt;&gt;""</formula>
    </cfRule>
  </conditionalFormatting>
  <conditionalFormatting sqref="A46:U46">
    <cfRule type="expression" dxfId="1303" priority="4">
      <formula>A46&lt;&gt;""</formula>
    </cfRule>
  </conditionalFormatting>
  <conditionalFormatting sqref="A49:U49">
    <cfRule type="expression" dxfId="1302" priority="3">
      <formula>A49&lt;&gt;""</formula>
    </cfRule>
  </conditionalFormatting>
  <conditionalFormatting sqref="A52:U52">
    <cfRule type="expression" dxfId="1301" priority="2">
      <formula>A52&lt;&gt;""</formula>
    </cfRule>
  </conditionalFormatting>
  <conditionalFormatting sqref="A55:U55">
    <cfRule type="expression" dxfId="130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438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324</v>
      </c>
      <c r="B20" s="9" t="s">
        <v>439</v>
      </c>
      <c r="C20" s="9" t="s">
        <v>440</v>
      </c>
      <c r="D20" s="10" t="s">
        <v>441</v>
      </c>
      <c r="E20" s="9" t="s">
        <v>442</v>
      </c>
      <c r="F20" s="4" t="s">
        <v>440</v>
      </c>
      <c r="G20" s="4" t="s">
        <v>257</v>
      </c>
      <c r="H20" s="4" t="s">
        <v>443</v>
      </c>
      <c r="I20" s="10" t="s">
        <v>255</v>
      </c>
      <c r="J20" s="9" t="s">
        <v>442</v>
      </c>
      <c r="K20" s="4" t="s">
        <v>440</v>
      </c>
      <c r="L20" s="4" t="s">
        <v>257</v>
      </c>
      <c r="M20" s="4" t="s">
        <v>442</v>
      </c>
      <c r="N20" s="4" t="s">
        <v>290</v>
      </c>
      <c r="O20" s="4" t="s">
        <v>443</v>
      </c>
      <c r="P20" s="4" t="s">
        <v>444</v>
      </c>
      <c r="Q20" s="4" t="s">
        <v>445</v>
      </c>
      <c r="R20" s="10" t="s">
        <v>441</v>
      </c>
      <c r="S20" s="9" t="s">
        <v>443</v>
      </c>
      <c r="T20" s="4" t="s">
        <v>439</v>
      </c>
      <c r="U20" s="10" t="s">
        <v>255</v>
      </c>
    </row>
    <row r="21" spans="1:21" x14ac:dyDescent="0.25">
      <c r="A21" s="4"/>
      <c r="B21" s="9" t="s">
        <v>446</v>
      </c>
      <c r="C21" s="9" t="s">
        <v>447</v>
      </c>
      <c r="D21" s="10" t="s">
        <v>448</v>
      </c>
      <c r="E21" s="9" t="s">
        <v>449</v>
      </c>
      <c r="F21" s="4" t="s">
        <v>311</v>
      </c>
      <c r="G21" s="4" t="s">
        <v>450</v>
      </c>
      <c r="H21" s="4" t="s">
        <v>451</v>
      </c>
      <c r="I21" s="10" t="s">
        <v>302</v>
      </c>
      <c r="J21" s="9" t="s">
        <v>449</v>
      </c>
      <c r="K21" s="4" t="s">
        <v>311</v>
      </c>
      <c r="L21" s="4" t="s">
        <v>450</v>
      </c>
      <c r="M21" s="4" t="s">
        <v>227</v>
      </c>
      <c r="N21" s="4" t="s">
        <v>300</v>
      </c>
      <c r="O21" s="4" t="s">
        <v>452</v>
      </c>
      <c r="P21" s="4" t="s">
        <v>208</v>
      </c>
      <c r="Q21" s="4" t="s">
        <v>300</v>
      </c>
      <c r="R21" s="10" t="s">
        <v>453</v>
      </c>
      <c r="S21" s="9" t="s">
        <v>454</v>
      </c>
      <c r="T21" s="4" t="s">
        <v>455</v>
      </c>
      <c r="U21" s="10" t="s">
        <v>456</v>
      </c>
    </row>
    <row r="22" spans="1:21" x14ac:dyDescent="0.25">
      <c r="A22" s="4"/>
      <c r="B22" s="9" t="s">
        <v>457</v>
      </c>
      <c r="C22" s="9" t="s">
        <v>159</v>
      </c>
      <c r="D22" s="10" t="s">
        <v>158</v>
      </c>
      <c r="E22" s="9" t="s">
        <v>163</v>
      </c>
      <c r="F22" s="4" t="s">
        <v>163</v>
      </c>
      <c r="G22" s="4" t="s">
        <v>163</v>
      </c>
      <c r="H22" s="4" t="s">
        <v>458</v>
      </c>
      <c r="I22" s="10" t="s">
        <v>163</v>
      </c>
      <c r="J22" s="9" t="s">
        <v>170</v>
      </c>
      <c r="K22" s="4" t="s">
        <v>459</v>
      </c>
      <c r="L22" s="4" t="s">
        <v>250</v>
      </c>
      <c r="M22" s="4" t="s">
        <v>250</v>
      </c>
      <c r="N22" s="4" t="s">
        <v>250</v>
      </c>
      <c r="O22" s="4" t="s">
        <v>460</v>
      </c>
      <c r="P22" s="4" t="s">
        <v>166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337</v>
      </c>
      <c r="B23" s="9" t="s">
        <v>414</v>
      </c>
      <c r="C23" s="9" t="s">
        <v>340</v>
      </c>
      <c r="D23" s="10" t="s">
        <v>329</v>
      </c>
      <c r="E23" s="9" t="s">
        <v>354</v>
      </c>
      <c r="F23" s="4" t="s">
        <v>353</v>
      </c>
      <c r="G23" s="4" t="s">
        <v>328</v>
      </c>
      <c r="H23" s="4" t="s">
        <v>383</v>
      </c>
      <c r="I23" s="10" t="s">
        <v>338</v>
      </c>
      <c r="J23" s="9" t="s">
        <v>354</v>
      </c>
      <c r="K23" s="4" t="s">
        <v>353</v>
      </c>
      <c r="L23" s="4" t="s">
        <v>328</v>
      </c>
      <c r="M23" s="4" t="s">
        <v>339</v>
      </c>
      <c r="N23" s="4" t="s">
        <v>355</v>
      </c>
      <c r="O23" s="4" t="s">
        <v>414</v>
      </c>
      <c r="P23" s="4" t="s">
        <v>235</v>
      </c>
      <c r="Q23" s="4" t="s">
        <v>289</v>
      </c>
      <c r="R23" s="10" t="s">
        <v>328</v>
      </c>
      <c r="S23" s="9" t="s">
        <v>235</v>
      </c>
      <c r="T23" s="4" t="s">
        <v>414</v>
      </c>
      <c r="U23" s="10" t="s">
        <v>342</v>
      </c>
    </row>
    <row r="24" spans="1:21" x14ac:dyDescent="0.25">
      <c r="A24" s="4"/>
      <c r="B24" s="9" t="s">
        <v>463</v>
      </c>
      <c r="C24" s="9" t="s">
        <v>464</v>
      </c>
      <c r="D24" s="10" t="s">
        <v>465</v>
      </c>
      <c r="E24" s="9" t="s">
        <v>466</v>
      </c>
      <c r="F24" s="4" t="s">
        <v>467</v>
      </c>
      <c r="G24" s="4" t="s">
        <v>312</v>
      </c>
      <c r="H24" s="4" t="s">
        <v>208</v>
      </c>
      <c r="I24" s="10" t="s">
        <v>409</v>
      </c>
      <c r="J24" s="9" t="s">
        <v>466</v>
      </c>
      <c r="K24" s="4" t="s">
        <v>467</v>
      </c>
      <c r="L24" s="4" t="s">
        <v>312</v>
      </c>
      <c r="M24" s="4" t="s">
        <v>244</v>
      </c>
      <c r="N24" s="4" t="s">
        <v>315</v>
      </c>
      <c r="O24" s="4" t="s">
        <v>227</v>
      </c>
      <c r="P24" s="4" t="s">
        <v>315</v>
      </c>
      <c r="Q24" s="4" t="s">
        <v>246</v>
      </c>
      <c r="R24" s="10" t="s">
        <v>208</v>
      </c>
      <c r="S24" s="9" t="s">
        <v>399</v>
      </c>
      <c r="T24" s="4" t="s">
        <v>468</v>
      </c>
      <c r="U24" s="10" t="s">
        <v>431</v>
      </c>
    </row>
    <row r="25" spans="1:21" x14ac:dyDescent="0.25">
      <c r="A25" s="4"/>
      <c r="B25" s="9" t="s">
        <v>174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176</v>
      </c>
      <c r="T25" s="4" t="s">
        <v>250</v>
      </c>
      <c r="U25" s="10" t="s">
        <v>174</v>
      </c>
    </row>
    <row r="26" spans="1:21" x14ac:dyDescent="0.25">
      <c r="A26" s="4" t="s">
        <v>352</v>
      </c>
      <c r="B26" s="9" t="s">
        <v>239</v>
      </c>
      <c r="C26" s="9" t="s">
        <v>325</v>
      </c>
      <c r="D26" s="10" t="s">
        <v>233</v>
      </c>
      <c r="E26" s="9" t="s">
        <v>238</v>
      </c>
      <c r="F26" s="4" t="s">
        <v>236</v>
      </c>
      <c r="G26" s="4" t="s">
        <v>238</v>
      </c>
      <c r="H26" s="4" t="s">
        <v>309</v>
      </c>
      <c r="I26" s="10" t="s">
        <v>236</v>
      </c>
      <c r="J26" s="9" t="s">
        <v>238</v>
      </c>
      <c r="K26" s="4" t="s">
        <v>236</v>
      </c>
      <c r="L26" s="4" t="s">
        <v>238</v>
      </c>
      <c r="M26" s="4" t="s">
        <v>233</v>
      </c>
      <c r="N26" s="4" t="s">
        <v>235</v>
      </c>
      <c r="O26" s="4" t="s">
        <v>237</v>
      </c>
      <c r="P26" s="4" t="s">
        <v>237</v>
      </c>
      <c r="Q26" s="4" t="s">
        <v>237</v>
      </c>
      <c r="R26" s="10" t="s">
        <v>236</v>
      </c>
      <c r="S26" s="9" t="s">
        <v>309</v>
      </c>
      <c r="T26" s="4" t="s">
        <v>238</v>
      </c>
      <c r="U26" s="10" t="s">
        <v>238</v>
      </c>
    </row>
    <row r="27" spans="1:21" x14ac:dyDescent="0.25">
      <c r="A27" s="4"/>
      <c r="B27" s="9" t="s">
        <v>469</v>
      </c>
      <c r="C27" s="9" t="s">
        <v>470</v>
      </c>
      <c r="D27" s="10" t="s">
        <v>471</v>
      </c>
      <c r="E27" s="9" t="s">
        <v>472</v>
      </c>
      <c r="F27" s="4" t="s">
        <v>409</v>
      </c>
      <c r="G27" s="4" t="s">
        <v>349</v>
      </c>
      <c r="H27" s="4" t="s">
        <v>247</v>
      </c>
      <c r="I27" s="10" t="s">
        <v>270</v>
      </c>
      <c r="J27" s="9" t="s">
        <v>472</v>
      </c>
      <c r="K27" s="4" t="s">
        <v>409</v>
      </c>
      <c r="L27" s="4" t="s">
        <v>349</v>
      </c>
      <c r="M27" s="4" t="s">
        <v>316</v>
      </c>
      <c r="N27" s="4" t="s">
        <v>246</v>
      </c>
      <c r="O27" s="4" t="s">
        <v>245</v>
      </c>
      <c r="P27" s="4" t="s">
        <v>245</v>
      </c>
      <c r="Q27" s="4" t="s">
        <v>245</v>
      </c>
      <c r="R27" s="10" t="s">
        <v>300</v>
      </c>
      <c r="S27" s="9" t="s">
        <v>244</v>
      </c>
      <c r="T27" s="4" t="s">
        <v>332</v>
      </c>
      <c r="U27" s="10" t="s">
        <v>249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373</v>
      </c>
      <c r="B29" s="9" t="s">
        <v>308</v>
      </c>
      <c r="C29" s="9" t="s">
        <v>308</v>
      </c>
      <c r="D29" s="10" t="s">
        <v>310</v>
      </c>
      <c r="E29" s="9" t="s">
        <v>310</v>
      </c>
      <c r="F29" s="4" t="s">
        <v>307</v>
      </c>
      <c r="G29" s="4" t="s">
        <v>310</v>
      </c>
      <c r="H29" s="4" t="s">
        <v>309</v>
      </c>
      <c r="I29" s="10" t="s">
        <v>310</v>
      </c>
      <c r="J29" s="9" t="s">
        <v>310</v>
      </c>
      <c r="K29" s="4" t="s">
        <v>307</v>
      </c>
      <c r="L29" s="4" t="s">
        <v>310</v>
      </c>
      <c r="M29" s="4" t="s">
        <v>237</v>
      </c>
      <c r="N29" s="4" t="s">
        <v>354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309</v>
      </c>
      <c r="T29" s="4" t="s">
        <v>308</v>
      </c>
      <c r="U29" s="10" t="s">
        <v>310</v>
      </c>
    </row>
    <row r="30" spans="1:21" x14ac:dyDescent="0.25">
      <c r="A30" s="4"/>
      <c r="B30" s="9" t="s">
        <v>398</v>
      </c>
      <c r="C30" s="9" t="s">
        <v>208</v>
      </c>
      <c r="D30" s="10" t="s">
        <v>209</v>
      </c>
      <c r="E30" s="9" t="s">
        <v>209</v>
      </c>
      <c r="F30" s="4" t="s">
        <v>271</v>
      </c>
      <c r="G30" s="4" t="s">
        <v>246</v>
      </c>
      <c r="H30" s="4" t="s">
        <v>247</v>
      </c>
      <c r="I30" s="10" t="s">
        <v>321</v>
      </c>
      <c r="J30" s="9" t="s">
        <v>209</v>
      </c>
      <c r="K30" s="4" t="s">
        <v>271</v>
      </c>
      <c r="L30" s="4" t="s">
        <v>246</v>
      </c>
      <c r="M30" s="4" t="s">
        <v>245</v>
      </c>
      <c r="N30" s="4" t="s">
        <v>247</v>
      </c>
      <c r="O30" s="4" t="s">
        <v>245</v>
      </c>
      <c r="P30" s="4" t="s">
        <v>245</v>
      </c>
      <c r="Q30" s="4" t="s">
        <v>245</v>
      </c>
      <c r="R30" s="10" t="s">
        <v>321</v>
      </c>
      <c r="S30" s="9" t="s">
        <v>247</v>
      </c>
      <c r="T30" s="4" t="s">
        <v>408</v>
      </c>
      <c r="U30" s="10" t="s">
        <v>244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382</v>
      </c>
      <c r="B32" s="9" t="s">
        <v>310</v>
      </c>
      <c r="C32" s="9" t="s">
        <v>309</v>
      </c>
      <c r="D32" s="10" t="s">
        <v>237</v>
      </c>
      <c r="E32" s="9" t="s">
        <v>310</v>
      </c>
      <c r="F32" s="4" t="s">
        <v>237</v>
      </c>
      <c r="G32" s="4" t="s">
        <v>473</v>
      </c>
      <c r="H32" s="4" t="s">
        <v>237</v>
      </c>
      <c r="I32" s="10" t="s">
        <v>308</v>
      </c>
      <c r="J32" s="9" t="s">
        <v>310</v>
      </c>
      <c r="K32" s="4" t="s">
        <v>237</v>
      </c>
      <c r="L32" s="4" t="s">
        <v>473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307</v>
      </c>
      <c r="R32" s="10" t="s">
        <v>308</v>
      </c>
      <c r="S32" s="9" t="s">
        <v>308</v>
      </c>
      <c r="T32" s="4" t="s">
        <v>310</v>
      </c>
      <c r="U32" s="10" t="s">
        <v>308</v>
      </c>
    </row>
    <row r="33" spans="1:21" x14ac:dyDescent="0.25">
      <c r="A33" s="4"/>
      <c r="B33" s="9" t="s">
        <v>389</v>
      </c>
      <c r="C33" s="9" t="s">
        <v>299</v>
      </c>
      <c r="D33" s="10" t="s">
        <v>247</v>
      </c>
      <c r="E33" s="9" t="s">
        <v>224</v>
      </c>
      <c r="F33" s="4" t="s">
        <v>316</v>
      </c>
      <c r="G33" s="4" t="s">
        <v>223</v>
      </c>
      <c r="H33" s="4" t="s">
        <v>321</v>
      </c>
      <c r="I33" s="10" t="s">
        <v>246</v>
      </c>
      <c r="J33" s="9" t="s">
        <v>224</v>
      </c>
      <c r="K33" s="4" t="s">
        <v>316</v>
      </c>
      <c r="L33" s="4" t="s">
        <v>223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321</v>
      </c>
      <c r="R33" s="10" t="s">
        <v>246</v>
      </c>
      <c r="S33" s="9" t="s">
        <v>315</v>
      </c>
      <c r="T33" s="4" t="s">
        <v>399</v>
      </c>
      <c r="U33" s="10" t="s">
        <v>227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391</v>
      </c>
      <c r="B35" s="9" t="s">
        <v>237</v>
      </c>
      <c r="C35" s="9" t="s">
        <v>310</v>
      </c>
      <c r="D35" s="10" t="s">
        <v>237</v>
      </c>
      <c r="E35" s="9" t="s">
        <v>237</v>
      </c>
      <c r="F35" s="4" t="s">
        <v>308</v>
      </c>
      <c r="G35" s="4" t="s">
        <v>237</v>
      </c>
      <c r="H35" s="4" t="s">
        <v>308</v>
      </c>
      <c r="I35" s="10" t="s">
        <v>237</v>
      </c>
      <c r="J35" s="9" t="s">
        <v>237</v>
      </c>
      <c r="K35" s="4" t="s">
        <v>308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238</v>
      </c>
      <c r="Q35" s="4" t="s">
        <v>237</v>
      </c>
      <c r="R35" s="10" t="s">
        <v>237</v>
      </c>
      <c r="S35" s="9" t="s">
        <v>309</v>
      </c>
      <c r="T35" s="4" t="s">
        <v>237</v>
      </c>
      <c r="U35" s="10" t="s">
        <v>237</v>
      </c>
    </row>
    <row r="36" spans="1:21" x14ac:dyDescent="0.25">
      <c r="A36" s="4"/>
      <c r="B36" s="9" t="s">
        <v>207</v>
      </c>
      <c r="C36" s="9" t="s">
        <v>210</v>
      </c>
      <c r="D36" s="10" t="s">
        <v>246</v>
      </c>
      <c r="E36" s="9" t="s">
        <v>316</v>
      </c>
      <c r="F36" s="4" t="s">
        <v>270</v>
      </c>
      <c r="G36" s="4" t="s">
        <v>321</v>
      </c>
      <c r="H36" s="4" t="s">
        <v>315</v>
      </c>
      <c r="I36" s="10" t="s">
        <v>245</v>
      </c>
      <c r="J36" s="9" t="s">
        <v>316</v>
      </c>
      <c r="K36" s="4" t="s">
        <v>270</v>
      </c>
      <c r="L36" s="4" t="s">
        <v>321</v>
      </c>
      <c r="M36" s="4" t="s">
        <v>245</v>
      </c>
      <c r="N36" s="4" t="s">
        <v>245</v>
      </c>
      <c r="O36" s="4" t="s">
        <v>245</v>
      </c>
      <c r="P36" s="4" t="s">
        <v>315</v>
      </c>
      <c r="Q36" s="4" t="s">
        <v>245</v>
      </c>
      <c r="R36" s="10" t="s">
        <v>245</v>
      </c>
      <c r="S36" s="9" t="s">
        <v>244</v>
      </c>
      <c r="T36" s="4" t="s">
        <v>244</v>
      </c>
      <c r="U36" s="10" t="s">
        <v>321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320</v>
      </c>
      <c r="B38" s="9" t="s">
        <v>237</v>
      </c>
      <c r="C38" s="9" t="s">
        <v>237</v>
      </c>
      <c r="D38" s="10" t="s">
        <v>310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310</v>
      </c>
      <c r="T38" s="4" t="s">
        <v>237</v>
      </c>
      <c r="U38" s="10" t="s">
        <v>237</v>
      </c>
    </row>
    <row r="39" spans="1:21" x14ac:dyDescent="0.25">
      <c r="A39" s="4"/>
      <c r="B39" s="9" t="s">
        <v>227</v>
      </c>
      <c r="C39" s="9" t="s">
        <v>315</v>
      </c>
      <c r="D39" s="10" t="s">
        <v>270</v>
      </c>
      <c r="E39" s="9" t="s">
        <v>270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270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246</v>
      </c>
      <c r="T39" s="4" t="s">
        <v>244</v>
      </c>
      <c r="U39" s="10" t="s">
        <v>246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322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84" priority="13">
      <formula>$B$18&gt;0</formula>
    </cfRule>
  </conditionalFormatting>
  <conditionalFormatting sqref="A22:U22">
    <cfRule type="expression" dxfId="1883" priority="12">
      <formula>A22&lt;&gt;""</formula>
    </cfRule>
  </conditionalFormatting>
  <conditionalFormatting sqref="A25:U25">
    <cfRule type="expression" dxfId="1882" priority="11">
      <formula>A25&lt;&gt;""</formula>
    </cfRule>
  </conditionalFormatting>
  <conditionalFormatting sqref="A28:U28">
    <cfRule type="expression" dxfId="1881" priority="10">
      <formula>A28&lt;&gt;""</formula>
    </cfRule>
  </conditionalFormatting>
  <conditionalFormatting sqref="A31:U31">
    <cfRule type="expression" dxfId="1880" priority="9">
      <formula>A31&lt;&gt;""</formula>
    </cfRule>
  </conditionalFormatting>
  <conditionalFormatting sqref="A34:U34">
    <cfRule type="expression" dxfId="1879" priority="8">
      <formula>A34&lt;&gt;""</formula>
    </cfRule>
  </conditionalFormatting>
  <conditionalFormatting sqref="A37:U37">
    <cfRule type="expression" dxfId="1878" priority="7">
      <formula>A37&lt;&gt;""</formula>
    </cfRule>
  </conditionalFormatting>
  <conditionalFormatting sqref="A40:U40">
    <cfRule type="expression" dxfId="1877" priority="6">
      <formula>A40&lt;&gt;""</formula>
    </cfRule>
  </conditionalFormatting>
  <conditionalFormatting sqref="A43:U43">
    <cfRule type="expression" dxfId="1876" priority="5">
      <formula>A43&lt;&gt;""</formula>
    </cfRule>
  </conditionalFormatting>
  <conditionalFormatting sqref="A46:U46">
    <cfRule type="expression" dxfId="1875" priority="4">
      <formula>A46&lt;&gt;""</formula>
    </cfRule>
  </conditionalFormatting>
  <conditionalFormatting sqref="A49:U49">
    <cfRule type="expression" dxfId="1874" priority="3">
      <formula>A49&lt;&gt;""</formula>
    </cfRule>
  </conditionalFormatting>
  <conditionalFormatting sqref="A52:U52">
    <cfRule type="expression" dxfId="1873" priority="2">
      <formula>A52&lt;&gt;""</formula>
    </cfRule>
  </conditionalFormatting>
  <conditionalFormatting sqref="A55:U55">
    <cfRule type="expression" dxfId="18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49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1150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548</v>
      </c>
      <c r="C20" s="9" t="s">
        <v>544</v>
      </c>
      <c r="D20" s="10" t="s">
        <v>357</v>
      </c>
      <c r="E20" s="9" t="s">
        <v>442</v>
      </c>
      <c r="F20" s="4" t="s">
        <v>252</v>
      </c>
      <c r="G20" s="4" t="s">
        <v>440</v>
      </c>
      <c r="H20" s="4" t="s">
        <v>290</v>
      </c>
      <c r="I20" s="10" t="s">
        <v>439</v>
      </c>
      <c r="J20" s="9" t="s">
        <v>442</v>
      </c>
      <c r="K20" s="4" t="s">
        <v>252</v>
      </c>
      <c r="L20" s="4" t="s">
        <v>440</v>
      </c>
      <c r="M20" s="4" t="s">
        <v>254</v>
      </c>
      <c r="N20" s="4" t="s">
        <v>285</v>
      </c>
      <c r="O20" s="4" t="s">
        <v>254</v>
      </c>
      <c r="P20" s="4" t="s">
        <v>285</v>
      </c>
      <c r="Q20" s="4" t="s">
        <v>478</v>
      </c>
      <c r="R20" s="10" t="s">
        <v>847</v>
      </c>
      <c r="S20" s="9" t="s">
        <v>479</v>
      </c>
      <c r="T20" s="4" t="s">
        <v>548</v>
      </c>
      <c r="U20" s="10" t="s">
        <v>357</v>
      </c>
    </row>
    <row r="21" spans="1:21" x14ac:dyDescent="0.25">
      <c r="A21" s="4"/>
      <c r="B21" s="9" t="s">
        <v>1151</v>
      </c>
      <c r="C21" s="9" t="s">
        <v>1152</v>
      </c>
      <c r="D21" s="10" t="s">
        <v>1153</v>
      </c>
      <c r="E21" s="9" t="s">
        <v>1154</v>
      </c>
      <c r="F21" s="4" t="s">
        <v>785</v>
      </c>
      <c r="G21" s="4" t="s">
        <v>1155</v>
      </c>
      <c r="H21" s="4" t="s">
        <v>487</v>
      </c>
      <c r="I21" s="10" t="s">
        <v>318</v>
      </c>
      <c r="J21" s="9" t="s">
        <v>1154</v>
      </c>
      <c r="K21" s="4" t="s">
        <v>785</v>
      </c>
      <c r="L21" s="4" t="s">
        <v>1155</v>
      </c>
      <c r="M21" s="4" t="s">
        <v>270</v>
      </c>
      <c r="N21" s="4" t="s">
        <v>244</v>
      </c>
      <c r="O21" s="4" t="s">
        <v>206</v>
      </c>
      <c r="P21" s="4" t="s">
        <v>210</v>
      </c>
      <c r="Q21" s="4" t="s">
        <v>270</v>
      </c>
      <c r="R21" s="10" t="s">
        <v>1156</v>
      </c>
      <c r="S21" s="9" t="s">
        <v>488</v>
      </c>
      <c r="T21" s="4" t="s">
        <v>1157</v>
      </c>
      <c r="U21" s="10" t="s">
        <v>852</v>
      </c>
    </row>
    <row r="22" spans="1:21" x14ac:dyDescent="0.25">
      <c r="A22" s="4"/>
      <c r="B22" s="9" t="s">
        <v>1158</v>
      </c>
      <c r="C22" s="9" t="s">
        <v>159</v>
      </c>
      <c r="D22" s="10" t="s">
        <v>158</v>
      </c>
      <c r="E22" s="9" t="s">
        <v>492</v>
      </c>
      <c r="F22" s="4" t="s">
        <v>1159</v>
      </c>
      <c r="G22" s="4" t="s">
        <v>492</v>
      </c>
      <c r="H22" s="4" t="s">
        <v>1159</v>
      </c>
      <c r="I22" s="10" t="s">
        <v>492</v>
      </c>
      <c r="J22" s="9" t="s">
        <v>166</v>
      </c>
      <c r="K22" s="4" t="s">
        <v>770</v>
      </c>
      <c r="L22" s="4" t="s">
        <v>166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286</v>
      </c>
      <c r="C23" s="9" t="s">
        <v>356</v>
      </c>
      <c r="D23" s="10" t="s">
        <v>260</v>
      </c>
      <c r="E23" s="9" t="s">
        <v>497</v>
      </c>
      <c r="F23" s="4" t="s">
        <v>476</v>
      </c>
      <c r="G23" s="4" t="s">
        <v>290</v>
      </c>
      <c r="H23" s="4" t="s">
        <v>440</v>
      </c>
      <c r="I23" s="10" t="s">
        <v>284</v>
      </c>
      <c r="J23" s="9" t="s">
        <v>497</v>
      </c>
      <c r="K23" s="4" t="s">
        <v>476</v>
      </c>
      <c r="L23" s="4" t="s">
        <v>290</v>
      </c>
      <c r="M23" s="4" t="s">
        <v>255</v>
      </c>
      <c r="N23" s="4" t="s">
        <v>257</v>
      </c>
      <c r="O23" s="4" t="s">
        <v>255</v>
      </c>
      <c r="P23" s="4" t="s">
        <v>257</v>
      </c>
      <c r="Q23" s="4" t="s">
        <v>338</v>
      </c>
      <c r="R23" s="10" t="s">
        <v>261</v>
      </c>
      <c r="S23" s="9" t="s">
        <v>341</v>
      </c>
      <c r="T23" s="4" t="s">
        <v>286</v>
      </c>
      <c r="U23" s="10" t="s">
        <v>260</v>
      </c>
    </row>
    <row r="24" spans="1:21" x14ac:dyDescent="0.25">
      <c r="A24" s="4"/>
      <c r="B24" s="9" t="s">
        <v>1160</v>
      </c>
      <c r="C24" s="9" t="s">
        <v>1161</v>
      </c>
      <c r="D24" s="10" t="s">
        <v>482</v>
      </c>
      <c r="E24" s="9" t="s">
        <v>1162</v>
      </c>
      <c r="F24" s="4" t="s">
        <v>939</v>
      </c>
      <c r="G24" s="4" t="s">
        <v>902</v>
      </c>
      <c r="H24" s="4" t="s">
        <v>576</v>
      </c>
      <c r="I24" s="10" t="s">
        <v>408</v>
      </c>
      <c r="J24" s="9" t="s">
        <v>1162</v>
      </c>
      <c r="K24" s="4" t="s">
        <v>939</v>
      </c>
      <c r="L24" s="4" t="s">
        <v>902</v>
      </c>
      <c r="M24" s="4" t="s">
        <v>210</v>
      </c>
      <c r="N24" s="4" t="s">
        <v>207</v>
      </c>
      <c r="O24" s="4" t="s">
        <v>348</v>
      </c>
      <c r="P24" s="4" t="s">
        <v>224</v>
      </c>
      <c r="Q24" s="4" t="s">
        <v>315</v>
      </c>
      <c r="R24" s="10" t="s">
        <v>349</v>
      </c>
      <c r="S24" s="9" t="s">
        <v>364</v>
      </c>
      <c r="T24" s="4" t="s">
        <v>1163</v>
      </c>
      <c r="U24" s="10" t="s">
        <v>633</v>
      </c>
    </row>
    <row r="25" spans="1:21" x14ac:dyDescent="0.25">
      <c r="A25" s="4"/>
      <c r="B25" s="9" t="s">
        <v>1164</v>
      </c>
      <c r="C25" s="9" t="s">
        <v>159</v>
      </c>
      <c r="D25" s="10" t="s">
        <v>158</v>
      </c>
      <c r="E25" s="9" t="s">
        <v>492</v>
      </c>
      <c r="F25" s="4" t="s">
        <v>1159</v>
      </c>
      <c r="G25" s="4" t="s">
        <v>492</v>
      </c>
      <c r="H25" s="4" t="s">
        <v>1159</v>
      </c>
      <c r="I25" s="10" t="s">
        <v>492</v>
      </c>
      <c r="J25" s="9" t="s">
        <v>1165</v>
      </c>
      <c r="K25" s="4" t="s">
        <v>770</v>
      </c>
      <c r="L25" s="4" t="s">
        <v>580</v>
      </c>
      <c r="M25" s="4" t="s">
        <v>250</v>
      </c>
      <c r="N25" s="4" t="s">
        <v>165</v>
      </c>
      <c r="O25" s="4" t="s">
        <v>165</v>
      </c>
      <c r="P25" s="4" t="s">
        <v>1166</v>
      </c>
      <c r="Q25" s="4" t="s">
        <v>250</v>
      </c>
      <c r="R25" s="10" t="s">
        <v>171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99" priority="13">
      <formula>$B$18&gt;0</formula>
    </cfRule>
  </conditionalFormatting>
  <conditionalFormatting sqref="A22:U22">
    <cfRule type="expression" dxfId="1298" priority="12">
      <formula>A22&lt;&gt;""</formula>
    </cfRule>
  </conditionalFormatting>
  <conditionalFormatting sqref="A25:U25">
    <cfRule type="expression" dxfId="1297" priority="11">
      <formula>A25&lt;&gt;""</formula>
    </cfRule>
  </conditionalFormatting>
  <conditionalFormatting sqref="A28:U28">
    <cfRule type="expression" dxfId="1296" priority="10">
      <formula>A28&lt;&gt;""</formula>
    </cfRule>
  </conditionalFormatting>
  <conditionalFormatting sqref="A31:U31">
    <cfRule type="expression" dxfId="1295" priority="9">
      <formula>A31&lt;&gt;""</formula>
    </cfRule>
  </conditionalFormatting>
  <conditionalFormatting sqref="A34:U34">
    <cfRule type="expression" dxfId="1294" priority="8">
      <formula>A34&lt;&gt;""</formula>
    </cfRule>
  </conditionalFormatting>
  <conditionalFormatting sqref="A37:U37">
    <cfRule type="expression" dxfId="1293" priority="7">
      <formula>A37&lt;&gt;""</formula>
    </cfRule>
  </conditionalFormatting>
  <conditionalFormatting sqref="A40:U40">
    <cfRule type="expression" dxfId="1292" priority="6">
      <formula>A40&lt;&gt;""</formula>
    </cfRule>
  </conditionalFormatting>
  <conditionalFormatting sqref="A43:U43">
    <cfRule type="expression" dxfId="1291" priority="5">
      <formula>A43&lt;&gt;""</formula>
    </cfRule>
  </conditionalFormatting>
  <conditionalFormatting sqref="A46:U46">
    <cfRule type="expression" dxfId="1290" priority="4">
      <formula>A46&lt;&gt;""</formula>
    </cfRule>
  </conditionalFormatting>
  <conditionalFormatting sqref="A49:U49">
    <cfRule type="expression" dxfId="1289" priority="3">
      <formula>A49&lt;&gt;""</formula>
    </cfRule>
  </conditionalFormatting>
  <conditionalFormatting sqref="A52:U52">
    <cfRule type="expression" dxfId="1288" priority="2">
      <formula>A52&lt;&gt;""</formula>
    </cfRule>
  </conditionalFormatting>
  <conditionalFormatting sqref="A55:U55">
    <cfRule type="expression" dxfId="128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1167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1168</v>
      </c>
      <c r="B20" s="9" t="s">
        <v>238</v>
      </c>
      <c r="C20" s="9" t="s">
        <v>236</v>
      </c>
      <c r="D20" s="10" t="s">
        <v>235</v>
      </c>
      <c r="E20" s="9" t="s">
        <v>236</v>
      </c>
      <c r="F20" s="4" t="s">
        <v>326</v>
      </c>
      <c r="G20" s="4" t="s">
        <v>383</v>
      </c>
      <c r="H20" s="4" t="s">
        <v>235</v>
      </c>
      <c r="I20" s="10" t="s">
        <v>234</v>
      </c>
      <c r="J20" s="9" t="s">
        <v>236</v>
      </c>
      <c r="K20" s="4" t="s">
        <v>326</v>
      </c>
      <c r="L20" s="4" t="s">
        <v>383</v>
      </c>
      <c r="M20" s="4" t="s">
        <v>233</v>
      </c>
      <c r="N20" s="4" t="s">
        <v>288</v>
      </c>
      <c r="O20" s="4" t="s">
        <v>288</v>
      </c>
      <c r="P20" s="4" t="s">
        <v>414</v>
      </c>
      <c r="Q20" s="4" t="s">
        <v>237</v>
      </c>
      <c r="R20" s="10" t="s">
        <v>473</v>
      </c>
      <c r="S20" s="9" t="s">
        <v>233</v>
      </c>
      <c r="T20" s="4" t="s">
        <v>238</v>
      </c>
      <c r="U20" s="10" t="s">
        <v>239</v>
      </c>
    </row>
    <row r="21" spans="1:21" x14ac:dyDescent="0.25">
      <c r="A21" s="4"/>
      <c r="B21" s="9" t="s">
        <v>645</v>
      </c>
      <c r="C21" s="9" t="s">
        <v>242</v>
      </c>
      <c r="D21" s="10" t="s">
        <v>1169</v>
      </c>
      <c r="E21" s="9" t="s">
        <v>505</v>
      </c>
      <c r="F21" s="4" t="s">
        <v>314</v>
      </c>
      <c r="G21" s="4" t="s">
        <v>419</v>
      </c>
      <c r="H21" s="4" t="s">
        <v>223</v>
      </c>
      <c r="I21" s="10" t="s">
        <v>247</v>
      </c>
      <c r="J21" s="9" t="s">
        <v>505</v>
      </c>
      <c r="K21" s="4" t="s">
        <v>314</v>
      </c>
      <c r="L21" s="4" t="s">
        <v>419</v>
      </c>
      <c r="M21" s="4" t="s">
        <v>316</v>
      </c>
      <c r="N21" s="4" t="s">
        <v>246</v>
      </c>
      <c r="O21" s="4" t="s">
        <v>244</v>
      </c>
      <c r="P21" s="4" t="s">
        <v>270</v>
      </c>
      <c r="Q21" s="4" t="s">
        <v>245</v>
      </c>
      <c r="R21" s="10" t="s">
        <v>247</v>
      </c>
      <c r="S21" s="9" t="s">
        <v>271</v>
      </c>
      <c r="T21" s="4" t="s">
        <v>378</v>
      </c>
      <c r="U21" s="10" t="s">
        <v>298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1170</v>
      </c>
      <c r="B23" s="9" t="s">
        <v>235</v>
      </c>
      <c r="C23" s="9" t="s">
        <v>238</v>
      </c>
      <c r="D23" s="10" t="s">
        <v>326</v>
      </c>
      <c r="E23" s="9" t="s">
        <v>325</v>
      </c>
      <c r="F23" s="4" t="s">
        <v>383</v>
      </c>
      <c r="G23" s="4" t="s">
        <v>235</v>
      </c>
      <c r="H23" s="4" t="s">
        <v>326</v>
      </c>
      <c r="I23" s="10" t="s">
        <v>326</v>
      </c>
      <c r="J23" s="9" t="s">
        <v>325</v>
      </c>
      <c r="K23" s="4" t="s">
        <v>383</v>
      </c>
      <c r="L23" s="4" t="s">
        <v>235</v>
      </c>
      <c r="M23" s="4" t="s">
        <v>282</v>
      </c>
      <c r="N23" s="4" t="s">
        <v>338</v>
      </c>
      <c r="O23" s="4" t="s">
        <v>384</v>
      </c>
      <c r="P23" s="4" t="s">
        <v>473</v>
      </c>
      <c r="Q23" s="4" t="s">
        <v>234</v>
      </c>
      <c r="R23" s="10" t="s">
        <v>307</v>
      </c>
      <c r="S23" s="9" t="s">
        <v>233</v>
      </c>
      <c r="T23" s="4" t="s">
        <v>235</v>
      </c>
      <c r="U23" s="10" t="s">
        <v>288</v>
      </c>
    </row>
    <row r="24" spans="1:21" x14ac:dyDescent="0.25">
      <c r="A24" s="4"/>
      <c r="B24" s="9" t="s">
        <v>974</v>
      </c>
      <c r="C24" s="9" t="s">
        <v>205</v>
      </c>
      <c r="D24" s="10" t="s">
        <v>311</v>
      </c>
      <c r="E24" s="9" t="s">
        <v>932</v>
      </c>
      <c r="F24" s="4" t="s">
        <v>225</v>
      </c>
      <c r="G24" s="4" t="s">
        <v>334</v>
      </c>
      <c r="H24" s="4" t="s">
        <v>224</v>
      </c>
      <c r="I24" s="10" t="s">
        <v>227</v>
      </c>
      <c r="J24" s="9" t="s">
        <v>932</v>
      </c>
      <c r="K24" s="4" t="s">
        <v>225</v>
      </c>
      <c r="L24" s="4" t="s">
        <v>334</v>
      </c>
      <c r="M24" s="4" t="s">
        <v>270</v>
      </c>
      <c r="N24" s="4" t="s">
        <v>244</v>
      </c>
      <c r="O24" s="4" t="s">
        <v>210</v>
      </c>
      <c r="P24" s="4" t="s">
        <v>316</v>
      </c>
      <c r="Q24" s="4" t="s">
        <v>321</v>
      </c>
      <c r="R24" s="10" t="s">
        <v>244</v>
      </c>
      <c r="S24" s="9" t="s">
        <v>273</v>
      </c>
      <c r="T24" s="4" t="s">
        <v>333</v>
      </c>
      <c r="U24" s="10" t="s">
        <v>222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1171</v>
      </c>
      <c r="B26" s="9" t="s">
        <v>328</v>
      </c>
      <c r="C26" s="9" t="s">
        <v>329</v>
      </c>
      <c r="D26" s="10" t="s">
        <v>355</v>
      </c>
      <c r="E26" s="9" t="s">
        <v>384</v>
      </c>
      <c r="F26" s="4" t="s">
        <v>328</v>
      </c>
      <c r="G26" s="4" t="s">
        <v>354</v>
      </c>
      <c r="H26" s="4" t="s">
        <v>326</v>
      </c>
      <c r="I26" s="10" t="s">
        <v>327</v>
      </c>
      <c r="J26" s="9" t="s">
        <v>384</v>
      </c>
      <c r="K26" s="4" t="s">
        <v>328</v>
      </c>
      <c r="L26" s="4" t="s">
        <v>354</v>
      </c>
      <c r="M26" s="4" t="s">
        <v>238</v>
      </c>
      <c r="N26" s="4" t="s">
        <v>358</v>
      </c>
      <c r="O26" s="4" t="s">
        <v>326</v>
      </c>
      <c r="P26" s="4" t="s">
        <v>374</v>
      </c>
      <c r="Q26" s="4" t="s">
        <v>307</v>
      </c>
      <c r="R26" s="10" t="s">
        <v>288</v>
      </c>
      <c r="S26" s="9" t="s">
        <v>328</v>
      </c>
      <c r="T26" s="4" t="s">
        <v>329</v>
      </c>
      <c r="U26" s="10" t="s">
        <v>327</v>
      </c>
    </row>
    <row r="27" spans="1:21" x14ac:dyDescent="0.25">
      <c r="A27" s="4"/>
      <c r="B27" s="9" t="s">
        <v>927</v>
      </c>
      <c r="C27" s="9" t="s">
        <v>1172</v>
      </c>
      <c r="D27" s="10" t="s">
        <v>868</v>
      </c>
      <c r="E27" s="9" t="s">
        <v>464</v>
      </c>
      <c r="F27" s="4" t="s">
        <v>419</v>
      </c>
      <c r="G27" s="4" t="s">
        <v>451</v>
      </c>
      <c r="H27" s="4" t="s">
        <v>224</v>
      </c>
      <c r="I27" s="10" t="s">
        <v>273</v>
      </c>
      <c r="J27" s="9" t="s">
        <v>464</v>
      </c>
      <c r="K27" s="4" t="s">
        <v>419</v>
      </c>
      <c r="L27" s="4" t="s">
        <v>451</v>
      </c>
      <c r="M27" s="4" t="s">
        <v>316</v>
      </c>
      <c r="N27" s="4" t="s">
        <v>247</v>
      </c>
      <c r="O27" s="4" t="s">
        <v>244</v>
      </c>
      <c r="P27" s="4" t="s">
        <v>247</v>
      </c>
      <c r="Q27" s="4" t="s">
        <v>321</v>
      </c>
      <c r="R27" s="10" t="s">
        <v>301</v>
      </c>
      <c r="S27" s="9" t="s">
        <v>314</v>
      </c>
      <c r="T27" s="4" t="s">
        <v>203</v>
      </c>
      <c r="U27" s="10" t="s">
        <v>555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1173</v>
      </c>
      <c r="B29" s="9" t="s">
        <v>328</v>
      </c>
      <c r="C29" s="9" t="s">
        <v>328</v>
      </c>
      <c r="D29" s="10" t="s">
        <v>329</v>
      </c>
      <c r="E29" s="9" t="s">
        <v>328</v>
      </c>
      <c r="F29" s="4" t="s">
        <v>289</v>
      </c>
      <c r="G29" s="4" t="s">
        <v>329</v>
      </c>
      <c r="H29" s="4" t="s">
        <v>353</v>
      </c>
      <c r="I29" s="10" t="s">
        <v>340</v>
      </c>
      <c r="J29" s="9" t="s">
        <v>328</v>
      </c>
      <c r="K29" s="4" t="s">
        <v>289</v>
      </c>
      <c r="L29" s="4" t="s">
        <v>329</v>
      </c>
      <c r="M29" s="4" t="s">
        <v>234</v>
      </c>
      <c r="N29" s="4" t="s">
        <v>235</v>
      </c>
      <c r="O29" s="4" t="s">
        <v>341</v>
      </c>
      <c r="P29" s="4" t="s">
        <v>342</v>
      </c>
      <c r="Q29" s="4" t="s">
        <v>239</v>
      </c>
      <c r="R29" s="10" t="s">
        <v>339</v>
      </c>
      <c r="S29" s="9" t="s">
        <v>341</v>
      </c>
      <c r="T29" s="4" t="s">
        <v>328</v>
      </c>
      <c r="U29" s="10" t="s">
        <v>328</v>
      </c>
    </row>
    <row r="30" spans="1:21" x14ac:dyDescent="0.25">
      <c r="A30" s="4"/>
      <c r="B30" s="9" t="s">
        <v>858</v>
      </c>
      <c r="C30" s="9" t="s">
        <v>534</v>
      </c>
      <c r="D30" s="10" t="s">
        <v>390</v>
      </c>
      <c r="E30" s="9" t="s">
        <v>890</v>
      </c>
      <c r="F30" s="4" t="s">
        <v>350</v>
      </c>
      <c r="G30" s="4" t="s">
        <v>242</v>
      </c>
      <c r="H30" s="4" t="s">
        <v>389</v>
      </c>
      <c r="I30" s="10" t="s">
        <v>366</v>
      </c>
      <c r="J30" s="9" t="s">
        <v>890</v>
      </c>
      <c r="K30" s="4" t="s">
        <v>350</v>
      </c>
      <c r="L30" s="4" t="s">
        <v>242</v>
      </c>
      <c r="M30" s="4" t="s">
        <v>316</v>
      </c>
      <c r="N30" s="4" t="s">
        <v>246</v>
      </c>
      <c r="O30" s="4" t="s">
        <v>273</v>
      </c>
      <c r="P30" s="4" t="s">
        <v>210</v>
      </c>
      <c r="Q30" s="4" t="s">
        <v>316</v>
      </c>
      <c r="R30" s="10" t="s">
        <v>594</v>
      </c>
      <c r="S30" s="9" t="s">
        <v>350</v>
      </c>
      <c r="T30" s="4" t="s">
        <v>837</v>
      </c>
      <c r="U30" s="10" t="s">
        <v>903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1174</v>
      </c>
      <c r="B32" s="9" t="s">
        <v>291</v>
      </c>
      <c r="C32" s="9" t="s">
        <v>284</v>
      </c>
      <c r="D32" s="10" t="s">
        <v>339</v>
      </c>
      <c r="E32" s="9" t="s">
        <v>497</v>
      </c>
      <c r="F32" s="4" t="s">
        <v>359</v>
      </c>
      <c r="G32" s="4" t="s">
        <v>354</v>
      </c>
      <c r="H32" s="4" t="s">
        <v>285</v>
      </c>
      <c r="I32" s="10" t="s">
        <v>338</v>
      </c>
      <c r="J32" s="9" t="s">
        <v>497</v>
      </c>
      <c r="K32" s="4" t="s">
        <v>359</v>
      </c>
      <c r="L32" s="4" t="s">
        <v>354</v>
      </c>
      <c r="M32" s="4" t="s">
        <v>358</v>
      </c>
      <c r="N32" s="4" t="s">
        <v>289</v>
      </c>
      <c r="O32" s="4" t="s">
        <v>354</v>
      </c>
      <c r="P32" s="4" t="s">
        <v>289</v>
      </c>
      <c r="Q32" s="4" t="s">
        <v>600</v>
      </c>
      <c r="R32" s="10" t="s">
        <v>290</v>
      </c>
      <c r="S32" s="9" t="s">
        <v>342</v>
      </c>
      <c r="T32" s="4" t="s">
        <v>291</v>
      </c>
      <c r="U32" s="10" t="s">
        <v>284</v>
      </c>
    </row>
    <row r="33" spans="1:21" x14ac:dyDescent="0.25">
      <c r="A33" s="4"/>
      <c r="B33" s="9" t="s">
        <v>1175</v>
      </c>
      <c r="C33" s="9" t="s">
        <v>1176</v>
      </c>
      <c r="D33" s="10" t="s">
        <v>1177</v>
      </c>
      <c r="E33" s="9" t="s">
        <v>1178</v>
      </c>
      <c r="F33" s="4" t="s">
        <v>212</v>
      </c>
      <c r="G33" s="4" t="s">
        <v>1179</v>
      </c>
      <c r="H33" s="4" t="s">
        <v>298</v>
      </c>
      <c r="I33" s="10" t="s">
        <v>409</v>
      </c>
      <c r="J33" s="9" t="s">
        <v>1178</v>
      </c>
      <c r="K33" s="4" t="s">
        <v>212</v>
      </c>
      <c r="L33" s="4" t="s">
        <v>1179</v>
      </c>
      <c r="M33" s="4" t="s">
        <v>315</v>
      </c>
      <c r="N33" s="4" t="s">
        <v>315</v>
      </c>
      <c r="O33" s="4" t="s">
        <v>207</v>
      </c>
      <c r="P33" s="4" t="s">
        <v>247</v>
      </c>
      <c r="Q33" s="4" t="s">
        <v>300</v>
      </c>
      <c r="R33" s="10" t="s">
        <v>569</v>
      </c>
      <c r="S33" s="9" t="s">
        <v>1156</v>
      </c>
      <c r="T33" s="4" t="s">
        <v>1180</v>
      </c>
      <c r="U33" s="10" t="s">
        <v>590</v>
      </c>
    </row>
    <row r="34" spans="1:21" x14ac:dyDescent="0.25">
      <c r="A34" s="4"/>
      <c r="B34" s="9" t="s">
        <v>1181</v>
      </c>
      <c r="C34" s="9" t="s">
        <v>250</v>
      </c>
      <c r="D34" s="10" t="s">
        <v>250</v>
      </c>
      <c r="E34" s="9" t="s">
        <v>561</v>
      </c>
      <c r="F34" s="4" t="s">
        <v>160</v>
      </c>
      <c r="G34" s="4" t="s">
        <v>160</v>
      </c>
      <c r="H34" s="4" t="s">
        <v>250</v>
      </c>
      <c r="I34" s="10" t="s">
        <v>250</v>
      </c>
      <c r="J34" s="9" t="s">
        <v>1182</v>
      </c>
      <c r="K34" s="4" t="s">
        <v>1045</v>
      </c>
      <c r="L34" s="4" t="s">
        <v>675</v>
      </c>
      <c r="M34" s="4" t="s">
        <v>172</v>
      </c>
      <c r="N34" s="4" t="s">
        <v>172</v>
      </c>
      <c r="O34" s="4" t="s">
        <v>172</v>
      </c>
      <c r="P34" s="4" t="s">
        <v>172</v>
      </c>
      <c r="Q34" s="4" t="s">
        <v>1183</v>
      </c>
      <c r="R34" s="10" t="s">
        <v>1063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319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308</v>
      </c>
      <c r="J35" s="9" t="s">
        <v>237</v>
      </c>
      <c r="K35" s="4" t="s">
        <v>237</v>
      </c>
      <c r="L35" s="4" t="s">
        <v>237</v>
      </c>
      <c r="M35" s="4" t="s">
        <v>233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310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246</v>
      </c>
      <c r="C36" s="9" t="s">
        <v>316</v>
      </c>
      <c r="D36" s="10" t="s">
        <v>316</v>
      </c>
      <c r="E36" s="9" t="s">
        <v>321</v>
      </c>
      <c r="F36" s="4" t="s">
        <v>245</v>
      </c>
      <c r="G36" s="4" t="s">
        <v>245</v>
      </c>
      <c r="H36" s="4" t="s">
        <v>245</v>
      </c>
      <c r="I36" s="10" t="s">
        <v>246</v>
      </c>
      <c r="J36" s="9" t="s">
        <v>321</v>
      </c>
      <c r="K36" s="4" t="s">
        <v>245</v>
      </c>
      <c r="L36" s="4" t="s">
        <v>245</v>
      </c>
      <c r="M36" s="4" t="s">
        <v>316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316</v>
      </c>
      <c r="S36" s="9" t="s">
        <v>245</v>
      </c>
      <c r="T36" s="4" t="s">
        <v>316</v>
      </c>
      <c r="U36" s="10" t="s">
        <v>316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1184</v>
      </c>
      <c r="B38" s="9" t="s">
        <v>308</v>
      </c>
      <c r="C38" s="9" t="s">
        <v>310</v>
      </c>
      <c r="D38" s="10" t="s">
        <v>308</v>
      </c>
      <c r="E38" s="9" t="s">
        <v>310</v>
      </c>
      <c r="F38" s="4" t="s">
        <v>309</v>
      </c>
      <c r="G38" s="4" t="s">
        <v>310</v>
      </c>
      <c r="H38" s="4" t="s">
        <v>310</v>
      </c>
      <c r="I38" s="10" t="s">
        <v>308</v>
      </c>
      <c r="J38" s="9" t="s">
        <v>310</v>
      </c>
      <c r="K38" s="4" t="s">
        <v>309</v>
      </c>
      <c r="L38" s="4" t="s">
        <v>310</v>
      </c>
      <c r="M38" s="4" t="s">
        <v>233</v>
      </c>
      <c r="N38" s="4" t="s">
        <v>237</v>
      </c>
      <c r="O38" s="4" t="s">
        <v>237</v>
      </c>
      <c r="P38" s="4" t="s">
        <v>233</v>
      </c>
      <c r="Q38" s="4" t="s">
        <v>237</v>
      </c>
      <c r="R38" s="10" t="s">
        <v>310</v>
      </c>
      <c r="S38" s="9" t="s">
        <v>307</v>
      </c>
      <c r="T38" s="4" t="s">
        <v>310</v>
      </c>
      <c r="U38" s="10" t="s">
        <v>308</v>
      </c>
    </row>
    <row r="39" spans="1:21" x14ac:dyDescent="0.25">
      <c r="A39" s="4"/>
      <c r="B39" s="9" t="s">
        <v>379</v>
      </c>
      <c r="C39" s="9" t="s">
        <v>224</v>
      </c>
      <c r="D39" s="10" t="s">
        <v>399</v>
      </c>
      <c r="E39" s="9" t="s">
        <v>399</v>
      </c>
      <c r="F39" s="4" t="s">
        <v>227</v>
      </c>
      <c r="G39" s="4" t="s">
        <v>315</v>
      </c>
      <c r="H39" s="4" t="s">
        <v>246</v>
      </c>
      <c r="I39" s="10" t="s">
        <v>246</v>
      </c>
      <c r="J39" s="9" t="s">
        <v>399</v>
      </c>
      <c r="K39" s="4" t="s">
        <v>227</v>
      </c>
      <c r="L39" s="4" t="s">
        <v>315</v>
      </c>
      <c r="M39" s="4" t="s">
        <v>316</v>
      </c>
      <c r="N39" s="4" t="s">
        <v>245</v>
      </c>
      <c r="O39" s="4" t="s">
        <v>245</v>
      </c>
      <c r="P39" s="4" t="s">
        <v>246</v>
      </c>
      <c r="Q39" s="4" t="s">
        <v>245</v>
      </c>
      <c r="R39" s="10" t="s">
        <v>316</v>
      </c>
      <c r="S39" s="9" t="s">
        <v>227</v>
      </c>
      <c r="T39" s="4" t="s">
        <v>208</v>
      </c>
      <c r="U39" s="10" t="s">
        <v>210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320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310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310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310</v>
      </c>
    </row>
    <row r="42" spans="1:21" x14ac:dyDescent="0.25">
      <c r="A42" s="4"/>
      <c r="B42" s="9" t="s">
        <v>270</v>
      </c>
      <c r="C42" s="9" t="s">
        <v>246</v>
      </c>
      <c r="D42" s="10" t="s">
        <v>244</v>
      </c>
      <c r="E42" s="9" t="s">
        <v>246</v>
      </c>
      <c r="F42" s="4" t="s">
        <v>247</v>
      </c>
      <c r="G42" s="4" t="s">
        <v>321</v>
      </c>
      <c r="H42" s="4" t="s">
        <v>245</v>
      </c>
      <c r="I42" s="10" t="s">
        <v>245</v>
      </c>
      <c r="J42" s="9" t="s">
        <v>246</v>
      </c>
      <c r="K42" s="4" t="s">
        <v>247</v>
      </c>
      <c r="L42" s="4" t="s">
        <v>321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246</v>
      </c>
      <c r="U42" s="10" t="s">
        <v>247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322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245</v>
      </c>
      <c r="C45" s="9" t="s">
        <v>245</v>
      </c>
      <c r="D45" s="10" t="s">
        <v>245</v>
      </c>
      <c r="E45" s="9" t="s">
        <v>245</v>
      </c>
      <c r="F45" s="4" t="s">
        <v>245</v>
      </c>
      <c r="G45" s="4" t="s">
        <v>245</v>
      </c>
      <c r="H45" s="4" t="s">
        <v>245</v>
      </c>
      <c r="I45" s="10" t="s">
        <v>245</v>
      </c>
      <c r="J45" s="9" t="s">
        <v>245</v>
      </c>
      <c r="K45" s="4" t="s">
        <v>245</v>
      </c>
      <c r="L45" s="4" t="s">
        <v>245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245</v>
      </c>
      <c r="S45" s="9" t="s">
        <v>245</v>
      </c>
      <c r="T45" s="4" t="s">
        <v>245</v>
      </c>
      <c r="U45" s="10" t="s">
        <v>245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86" priority="13">
      <formula>$B$18&gt;0</formula>
    </cfRule>
  </conditionalFormatting>
  <conditionalFormatting sqref="A22:U22">
    <cfRule type="expression" dxfId="1285" priority="12">
      <formula>A22&lt;&gt;""</formula>
    </cfRule>
  </conditionalFormatting>
  <conditionalFormatting sqref="A25:U25">
    <cfRule type="expression" dxfId="1284" priority="11">
      <formula>A25&lt;&gt;""</formula>
    </cfRule>
  </conditionalFormatting>
  <conditionalFormatting sqref="A28:U28">
    <cfRule type="expression" dxfId="1283" priority="10">
      <formula>A28&lt;&gt;""</formula>
    </cfRule>
  </conditionalFormatting>
  <conditionalFormatting sqref="A31:U31">
    <cfRule type="expression" dxfId="1282" priority="9">
      <formula>A31&lt;&gt;""</formula>
    </cfRule>
  </conditionalFormatting>
  <conditionalFormatting sqref="A34:U34">
    <cfRule type="expression" dxfId="1281" priority="8">
      <formula>A34&lt;&gt;""</formula>
    </cfRule>
  </conditionalFormatting>
  <conditionalFormatting sqref="A37:U37">
    <cfRule type="expression" dxfId="1280" priority="7">
      <formula>A37&lt;&gt;""</formula>
    </cfRule>
  </conditionalFormatting>
  <conditionalFormatting sqref="A40:U40">
    <cfRule type="expression" dxfId="1279" priority="6">
      <formula>A40&lt;&gt;""</formula>
    </cfRule>
  </conditionalFormatting>
  <conditionalFormatting sqref="A43:U43">
    <cfRule type="expression" dxfId="1278" priority="5">
      <formula>A43&lt;&gt;""</formula>
    </cfRule>
  </conditionalFormatting>
  <conditionalFormatting sqref="A46:U46">
    <cfRule type="expression" dxfId="1277" priority="4">
      <formula>A46&lt;&gt;""</formula>
    </cfRule>
  </conditionalFormatting>
  <conditionalFormatting sqref="A49:U49">
    <cfRule type="expression" dxfId="1276" priority="3">
      <formula>A49&lt;&gt;""</formula>
    </cfRule>
  </conditionalFormatting>
  <conditionalFormatting sqref="A52:U52">
    <cfRule type="expression" dxfId="1275" priority="2">
      <formula>A52&lt;&gt;""</formula>
    </cfRule>
  </conditionalFormatting>
  <conditionalFormatting sqref="A55:U55">
    <cfRule type="expression" dxfId="127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1185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1168</v>
      </c>
      <c r="B20" s="9" t="s">
        <v>325</v>
      </c>
      <c r="C20" s="9" t="s">
        <v>238</v>
      </c>
      <c r="D20" s="10" t="s">
        <v>326</v>
      </c>
      <c r="E20" s="9" t="s">
        <v>238</v>
      </c>
      <c r="F20" s="4" t="s">
        <v>326</v>
      </c>
      <c r="G20" s="4" t="s">
        <v>383</v>
      </c>
      <c r="H20" s="4" t="s">
        <v>326</v>
      </c>
      <c r="I20" s="10" t="s">
        <v>307</v>
      </c>
      <c r="J20" s="9" t="s">
        <v>238</v>
      </c>
      <c r="K20" s="4" t="s">
        <v>326</v>
      </c>
      <c r="L20" s="4" t="s">
        <v>383</v>
      </c>
      <c r="M20" s="4" t="s">
        <v>233</v>
      </c>
      <c r="N20" s="4" t="s">
        <v>288</v>
      </c>
      <c r="O20" s="4" t="s">
        <v>328</v>
      </c>
      <c r="P20" s="4" t="s">
        <v>325</v>
      </c>
      <c r="Q20" s="4" t="s">
        <v>236</v>
      </c>
      <c r="R20" s="10" t="s">
        <v>307</v>
      </c>
      <c r="S20" s="9" t="s">
        <v>326</v>
      </c>
      <c r="T20" s="4" t="s">
        <v>235</v>
      </c>
      <c r="U20" s="10" t="s">
        <v>238</v>
      </c>
    </row>
    <row r="21" spans="1:21" x14ac:dyDescent="0.25">
      <c r="A21" s="4"/>
      <c r="B21" s="9" t="s">
        <v>1016</v>
      </c>
      <c r="C21" s="9" t="s">
        <v>211</v>
      </c>
      <c r="D21" s="10" t="s">
        <v>939</v>
      </c>
      <c r="E21" s="9" t="s">
        <v>568</v>
      </c>
      <c r="F21" s="4" t="s">
        <v>314</v>
      </c>
      <c r="G21" s="4" t="s">
        <v>419</v>
      </c>
      <c r="H21" s="4" t="s">
        <v>224</v>
      </c>
      <c r="I21" s="10" t="s">
        <v>315</v>
      </c>
      <c r="J21" s="9" t="s">
        <v>568</v>
      </c>
      <c r="K21" s="4" t="s">
        <v>314</v>
      </c>
      <c r="L21" s="4" t="s">
        <v>419</v>
      </c>
      <c r="M21" s="4" t="s">
        <v>316</v>
      </c>
      <c r="N21" s="4" t="s">
        <v>246</v>
      </c>
      <c r="O21" s="4" t="s">
        <v>210</v>
      </c>
      <c r="P21" s="4" t="s">
        <v>315</v>
      </c>
      <c r="Q21" s="4" t="s">
        <v>316</v>
      </c>
      <c r="R21" s="10" t="s">
        <v>244</v>
      </c>
      <c r="S21" s="9" t="s">
        <v>409</v>
      </c>
      <c r="T21" s="4" t="s">
        <v>738</v>
      </c>
      <c r="U21" s="10" t="s">
        <v>249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1170</v>
      </c>
      <c r="B23" s="9" t="s">
        <v>326</v>
      </c>
      <c r="C23" s="9" t="s">
        <v>325</v>
      </c>
      <c r="D23" s="10" t="s">
        <v>374</v>
      </c>
      <c r="E23" s="9" t="s">
        <v>326</v>
      </c>
      <c r="F23" s="4" t="s">
        <v>288</v>
      </c>
      <c r="G23" s="4" t="s">
        <v>326</v>
      </c>
      <c r="H23" s="4" t="s">
        <v>235</v>
      </c>
      <c r="I23" s="10" t="s">
        <v>374</v>
      </c>
      <c r="J23" s="9" t="s">
        <v>326</v>
      </c>
      <c r="K23" s="4" t="s">
        <v>288</v>
      </c>
      <c r="L23" s="4" t="s">
        <v>326</v>
      </c>
      <c r="M23" s="4" t="s">
        <v>282</v>
      </c>
      <c r="N23" s="4" t="s">
        <v>284</v>
      </c>
      <c r="O23" s="4" t="s">
        <v>325</v>
      </c>
      <c r="P23" s="4" t="s">
        <v>237</v>
      </c>
      <c r="Q23" s="4" t="s">
        <v>234</v>
      </c>
      <c r="R23" s="10" t="s">
        <v>238</v>
      </c>
      <c r="S23" s="9" t="s">
        <v>238</v>
      </c>
      <c r="T23" s="4" t="s">
        <v>326</v>
      </c>
      <c r="U23" s="10" t="s">
        <v>374</v>
      </c>
    </row>
    <row r="24" spans="1:21" x14ac:dyDescent="0.25">
      <c r="A24" s="4"/>
      <c r="B24" s="9" t="s">
        <v>890</v>
      </c>
      <c r="C24" s="9" t="s">
        <v>718</v>
      </c>
      <c r="D24" s="10" t="s">
        <v>503</v>
      </c>
      <c r="E24" s="9" t="s">
        <v>400</v>
      </c>
      <c r="F24" s="4" t="s">
        <v>302</v>
      </c>
      <c r="G24" s="4" t="s">
        <v>350</v>
      </c>
      <c r="H24" s="4" t="s">
        <v>209</v>
      </c>
      <c r="I24" s="10" t="s">
        <v>273</v>
      </c>
      <c r="J24" s="9" t="s">
        <v>400</v>
      </c>
      <c r="K24" s="4" t="s">
        <v>302</v>
      </c>
      <c r="L24" s="4" t="s">
        <v>350</v>
      </c>
      <c r="M24" s="4" t="s">
        <v>270</v>
      </c>
      <c r="N24" s="4" t="s">
        <v>270</v>
      </c>
      <c r="O24" s="4" t="s">
        <v>247</v>
      </c>
      <c r="P24" s="4" t="s">
        <v>245</v>
      </c>
      <c r="Q24" s="4" t="s">
        <v>321</v>
      </c>
      <c r="R24" s="10" t="s">
        <v>227</v>
      </c>
      <c r="S24" s="9" t="s">
        <v>206</v>
      </c>
      <c r="T24" s="4" t="s">
        <v>553</v>
      </c>
      <c r="U24" s="10" t="s">
        <v>212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1171</v>
      </c>
      <c r="B26" s="9" t="s">
        <v>289</v>
      </c>
      <c r="C26" s="9" t="s">
        <v>355</v>
      </c>
      <c r="D26" s="10" t="s">
        <v>327</v>
      </c>
      <c r="E26" s="9" t="s">
        <v>327</v>
      </c>
      <c r="F26" s="4" t="s">
        <v>374</v>
      </c>
      <c r="G26" s="4" t="s">
        <v>355</v>
      </c>
      <c r="H26" s="4" t="s">
        <v>353</v>
      </c>
      <c r="I26" s="10" t="s">
        <v>384</v>
      </c>
      <c r="J26" s="9" t="s">
        <v>327</v>
      </c>
      <c r="K26" s="4" t="s">
        <v>374</v>
      </c>
      <c r="L26" s="4" t="s">
        <v>355</v>
      </c>
      <c r="M26" s="4" t="s">
        <v>327</v>
      </c>
      <c r="N26" s="4" t="s">
        <v>355</v>
      </c>
      <c r="O26" s="4" t="s">
        <v>359</v>
      </c>
      <c r="P26" s="4" t="s">
        <v>384</v>
      </c>
      <c r="Q26" s="4" t="s">
        <v>497</v>
      </c>
      <c r="R26" s="10" t="s">
        <v>354</v>
      </c>
      <c r="S26" s="9" t="s">
        <v>383</v>
      </c>
      <c r="T26" s="4" t="s">
        <v>355</v>
      </c>
      <c r="U26" s="10" t="s">
        <v>374</v>
      </c>
    </row>
    <row r="27" spans="1:21" x14ac:dyDescent="0.25">
      <c r="A27" s="4"/>
      <c r="B27" s="9" t="s">
        <v>691</v>
      </c>
      <c r="C27" s="9" t="s">
        <v>1186</v>
      </c>
      <c r="D27" s="10" t="s">
        <v>1187</v>
      </c>
      <c r="E27" s="9" t="s">
        <v>450</v>
      </c>
      <c r="F27" s="4" t="s">
        <v>538</v>
      </c>
      <c r="G27" s="4" t="s">
        <v>576</v>
      </c>
      <c r="H27" s="4" t="s">
        <v>398</v>
      </c>
      <c r="I27" s="10" t="s">
        <v>223</v>
      </c>
      <c r="J27" s="9" t="s">
        <v>450</v>
      </c>
      <c r="K27" s="4" t="s">
        <v>538</v>
      </c>
      <c r="L27" s="4" t="s">
        <v>576</v>
      </c>
      <c r="M27" s="4" t="s">
        <v>246</v>
      </c>
      <c r="N27" s="4" t="s">
        <v>315</v>
      </c>
      <c r="O27" s="4" t="s">
        <v>273</v>
      </c>
      <c r="P27" s="4" t="s">
        <v>244</v>
      </c>
      <c r="Q27" s="4" t="s">
        <v>315</v>
      </c>
      <c r="R27" s="10" t="s">
        <v>348</v>
      </c>
      <c r="S27" s="9" t="s">
        <v>408</v>
      </c>
      <c r="T27" s="4" t="s">
        <v>1188</v>
      </c>
      <c r="U27" s="10" t="s">
        <v>312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1173</v>
      </c>
      <c r="B29" s="9" t="s">
        <v>289</v>
      </c>
      <c r="C29" s="9" t="s">
        <v>355</v>
      </c>
      <c r="D29" s="10" t="s">
        <v>289</v>
      </c>
      <c r="E29" s="9" t="s">
        <v>289</v>
      </c>
      <c r="F29" s="4" t="s">
        <v>384</v>
      </c>
      <c r="G29" s="4" t="s">
        <v>328</v>
      </c>
      <c r="H29" s="4" t="s">
        <v>326</v>
      </c>
      <c r="I29" s="10" t="s">
        <v>289</v>
      </c>
      <c r="J29" s="9" t="s">
        <v>289</v>
      </c>
      <c r="K29" s="4" t="s">
        <v>384</v>
      </c>
      <c r="L29" s="4" t="s">
        <v>328</v>
      </c>
      <c r="M29" s="4" t="s">
        <v>307</v>
      </c>
      <c r="N29" s="4" t="s">
        <v>235</v>
      </c>
      <c r="O29" s="4" t="s">
        <v>383</v>
      </c>
      <c r="P29" s="4" t="s">
        <v>384</v>
      </c>
      <c r="Q29" s="4" t="s">
        <v>326</v>
      </c>
      <c r="R29" s="10" t="s">
        <v>383</v>
      </c>
      <c r="S29" s="9" t="s">
        <v>414</v>
      </c>
      <c r="T29" s="4" t="s">
        <v>289</v>
      </c>
      <c r="U29" s="10" t="s">
        <v>289</v>
      </c>
    </row>
    <row r="30" spans="1:21" x14ac:dyDescent="0.25">
      <c r="A30" s="4"/>
      <c r="B30" s="9" t="s">
        <v>1004</v>
      </c>
      <c r="C30" s="9" t="s">
        <v>1189</v>
      </c>
      <c r="D30" s="10" t="s">
        <v>592</v>
      </c>
      <c r="E30" s="9" t="s">
        <v>1190</v>
      </c>
      <c r="F30" s="4" t="s">
        <v>1156</v>
      </c>
      <c r="G30" s="4" t="s">
        <v>555</v>
      </c>
      <c r="H30" s="4" t="s">
        <v>224</v>
      </c>
      <c r="I30" s="10" t="s">
        <v>271</v>
      </c>
      <c r="J30" s="9" t="s">
        <v>1190</v>
      </c>
      <c r="K30" s="4" t="s">
        <v>1156</v>
      </c>
      <c r="L30" s="4" t="s">
        <v>555</v>
      </c>
      <c r="M30" s="4" t="s">
        <v>316</v>
      </c>
      <c r="N30" s="4" t="s">
        <v>246</v>
      </c>
      <c r="O30" s="4" t="s">
        <v>270</v>
      </c>
      <c r="P30" s="4" t="s">
        <v>244</v>
      </c>
      <c r="Q30" s="4" t="s">
        <v>316</v>
      </c>
      <c r="R30" s="10" t="s">
        <v>223</v>
      </c>
      <c r="S30" s="9" t="s">
        <v>225</v>
      </c>
      <c r="T30" s="4" t="s">
        <v>464</v>
      </c>
      <c r="U30" s="10" t="s">
        <v>653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1174</v>
      </c>
      <c r="B32" s="9" t="s">
        <v>497</v>
      </c>
      <c r="C32" s="9" t="s">
        <v>282</v>
      </c>
      <c r="D32" s="10" t="s">
        <v>285</v>
      </c>
      <c r="E32" s="9" t="s">
        <v>261</v>
      </c>
      <c r="F32" s="4" t="s">
        <v>339</v>
      </c>
      <c r="G32" s="4" t="s">
        <v>402</v>
      </c>
      <c r="H32" s="4" t="s">
        <v>356</v>
      </c>
      <c r="I32" s="10" t="s">
        <v>282</v>
      </c>
      <c r="J32" s="9" t="s">
        <v>261</v>
      </c>
      <c r="K32" s="4" t="s">
        <v>339</v>
      </c>
      <c r="L32" s="4" t="s">
        <v>402</v>
      </c>
      <c r="M32" s="4" t="s">
        <v>342</v>
      </c>
      <c r="N32" s="4" t="s">
        <v>289</v>
      </c>
      <c r="O32" s="4" t="s">
        <v>354</v>
      </c>
      <c r="P32" s="4" t="s">
        <v>477</v>
      </c>
      <c r="Q32" s="4" t="s">
        <v>285</v>
      </c>
      <c r="R32" s="10" t="s">
        <v>254</v>
      </c>
      <c r="S32" s="9" t="s">
        <v>285</v>
      </c>
      <c r="T32" s="4" t="s">
        <v>497</v>
      </c>
      <c r="U32" s="10" t="s">
        <v>283</v>
      </c>
    </row>
    <row r="33" spans="1:21" x14ac:dyDescent="0.25">
      <c r="A33" s="4"/>
      <c r="B33" s="9" t="s">
        <v>1191</v>
      </c>
      <c r="C33" s="9" t="s">
        <v>707</v>
      </c>
      <c r="D33" s="10" t="s">
        <v>1192</v>
      </c>
      <c r="E33" s="9" t="s">
        <v>1193</v>
      </c>
      <c r="F33" s="4" t="s">
        <v>241</v>
      </c>
      <c r="G33" s="4" t="s">
        <v>959</v>
      </c>
      <c r="H33" s="4" t="s">
        <v>334</v>
      </c>
      <c r="I33" s="10" t="s">
        <v>410</v>
      </c>
      <c r="J33" s="9" t="s">
        <v>1193</v>
      </c>
      <c r="K33" s="4" t="s">
        <v>241</v>
      </c>
      <c r="L33" s="4" t="s">
        <v>959</v>
      </c>
      <c r="M33" s="4" t="s">
        <v>247</v>
      </c>
      <c r="N33" s="4" t="s">
        <v>315</v>
      </c>
      <c r="O33" s="4" t="s">
        <v>207</v>
      </c>
      <c r="P33" s="4" t="s">
        <v>271</v>
      </c>
      <c r="Q33" s="4" t="s">
        <v>315</v>
      </c>
      <c r="R33" s="10" t="s">
        <v>569</v>
      </c>
      <c r="S33" s="9" t="s">
        <v>508</v>
      </c>
      <c r="T33" s="4" t="s">
        <v>1194</v>
      </c>
      <c r="U33" s="10" t="s">
        <v>738</v>
      </c>
    </row>
    <row r="34" spans="1:21" x14ac:dyDescent="0.25">
      <c r="A34" s="4"/>
      <c r="B34" s="9" t="s">
        <v>1195</v>
      </c>
      <c r="C34" s="9" t="s">
        <v>250</v>
      </c>
      <c r="D34" s="10" t="s">
        <v>250</v>
      </c>
      <c r="E34" s="9" t="s">
        <v>162</v>
      </c>
      <c r="F34" s="4" t="s">
        <v>250</v>
      </c>
      <c r="G34" s="4" t="s">
        <v>160</v>
      </c>
      <c r="H34" s="4" t="s">
        <v>250</v>
      </c>
      <c r="I34" s="10" t="s">
        <v>250</v>
      </c>
      <c r="J34" s="9" t="s">
        <v>167</v>
      </c>
      <c r="K34" s="4" t="s">
        <v>250</v>
      </c>
      <c r="L34" s="4" t="s">
        <v>165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319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316</v>
      </c>
      <c r="C36" s="9" t="s">
        <v>321</v>
      </c>
      <c r="D36" s="10" t="s">
        <v>316</v>
      </c>
      <c r="E36" s="9" t="s">
        <v>316</v>
      </c>
      <c r="F36" s="4" t="s">
        <v>245</v>
      </c>
      <c r="G36" s="4" t="s">
        <v>321</v>
      </c>
      <c r="H36" s="4" t="s">
        <v>245</v>
      </c>
      <c r="I36" s="10" t="s">
        <v>245</v>
      </c>
      <c r="J36" s="9" t="s">
        <v>316</v>
      </c>
      <c r="K36" s="4" t="s">
        <v>245</v>
      </c>
      <c r="L36" s="4" t="s">
        <v>321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316</v>
      </c>
      <c r="U36" s="10" t="s">
        <v>321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1184</v>
      </c>
      <c r="B38" s="9" t="s">
        <v>310</v>
      </c>
      <c r="C38" s="9" t="s">
        <v>310</v>
      </c>
      <c r="D38" s="10" t="s">
        <v>310</v>
      </c>
      <c r="E38" s="9" t="s">
        <v>237</v>
      </c>
      <c r="F38" s="4" t="s">
        <v>473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473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309</v>
      </c>
      <c r="T38" s="4" t="s">
        <v>237</v>
      </c>
      <c r="U38" s="10" t="s">
        <v>310</v>
      </c>
    </row>
    <row r="39" spans="1:21" x14ac:dyDescent="0.25">
      <c r="A39" s="4"/>
      <c r="B39" s="9" t="s">
        <v>366</v>
      </c>
      <c r="C39" s="9" t="s">
        <v>300</v>
      </c>
      <c r="D39" s="10" t="s">
        <v>207</v>
      </c>
      <c r="E39" s="9" t="s">
        <v>244</v>
      </c>
      <c r="F39" s="4" t="s">
        <v>273</v>
      </c>
      <c r="G39" s="4" t="s">
        <v>316</v>
      </c>
      <c r="H39" s="4" t="s">
        <v>245</v>
      </c>
      <c r="I39" s="10" t="s">
        <v>321</v>
      </c>
      <c r="J39" s="9" t="s">
        <v>244</v>
      </c>
      <c r="K39" s="4" t="s">
        <v>273</v>
      </c>
      <c r="L39" s="4" t="s">
        <v>316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321</v>
      </c>
      <c r="S39" s="9" t="s">
        <v>244</v>
      </c>
      <c r="T39" s="4" t="s">
        <v>300</v>
      </c>
      <c r="U39" s="10" t="s">
        <v>270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320</v>
      </c>
      <c r="B41" s="9" t="s">
        <v>237</v>
      </c>
      <c r="C41" s="9" t="s">
        <v>310</v>
      </c>
      <c r="D41" s="10" t="s">
        <v>237</v>
      </c>
      <c r="E41" s="9" t="s">
        <v>237</v>
      </c>
      <c r="F41" s="4" t="s">
        <v>310</v>
      </c>
      <c r="G41" s="4" t="s">
        <v>310</v>
      </c>
      <c r="H41" s="4" t="s">
        <v>237</v>
      </c>
      <c r="I41" s="10" t="s">
        <v>237</v>
      </c>
      <c r="J41" s="9" t="s">
        <v>237</v>
      </c>
      <c r="K41" s="4" t="s">
        <v>310</v>
      </c>
      <c r="L41" s="4" t="s">
        <v>310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227</v>
      </c>
      <c r="C42" s="9" t="s">
        <v>270</v>
      </c>
      <c r="D42" s="10" t="s">
        <v>246</v>
      </c>
      <c r="E42" s="9" t="s">
        <v>246</v>
      </c>
      <c r="F42" s="4" t="s">
        <v>246</v>
      </c>
      <c r="G42" s="4" t="s">
        <v>244</v>
      </c>
      <c r="H42" s="4" t="s">
        <v>245</v>
      </c>
      <c r="I42" s="10" t="s">
        <v>245</v>
      </c>
      <c r="J42" s="9" t="s">
        <v>246</v>
      </c>
      <c r="K42" s="4" t="s">
        <v>246</v>
      </c>
      <c r="L42" s="4" t="s">
        <v>244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300</v>
      </c>
      <c r="U42" s="10" t="s">
        <v>246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322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245</v>
      </c>
      <c r="C45" s="9" t="s">
        <v>245</v>
      </c>
      <c r="D45" s="10" t="s">
        <v>245</v>
      </c>
      <c r="E45" s="9" t="s">
        <v>245</v>
      </c>
      <c r="F45" s="4" t="s">
        <v>245</v>
      </c>
      <c r="G45" s="4" t="s">
        <v>245</v>
      </c>
      <c r="H45" s="4" t="s">
        <v>245</v>
      </c>
      <c r="I45" s="10" t="s">
        <v>245</v>
      </c>
      <c r="J45" s="9" t="s">
        <v>245</v>
      </c>
      <c r="K45" s="4" t="s">
        <v>245</v>
      </c>
      <c r="L45" s="4" t="s">
        <v>245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245</v>
      </c>
      <c r="S45" s="9" t="s">
        <v>245</v>
      </c>
      <c r="T45" s="4" t="s">
        <v>245</v>
      </c>
      <c r="U45" s="10" t="s">
        <v>245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73" priority="13">
      <formula>$B$18&gt;0</formula>
    </cfRule>
  </conditionalFormatting>
  <conditionalFormatting sqref="A22:U22">
    <cfRule type="expression" dxfId="1272" priority="12">
      <formula>A22&lt;&gt;""</formula>
    </cfRule>
  </conditionalFormatting>
  <conditionalFormatting sqref="A25:U25">
    <cfRule type="expression" dxfId="1271" priority="11">
      <formula>A25&lt;&gt;""</formula>
    </cfRule>
  </conditionalFormatting>
  <conditionalFormatting sqref="A28:U28">
    <cfRule type="expression" dxfId="1270" priority="10">
      <formula>A28&lt;&gt;""</formula>
    </cfRule>
  </conditionalFormatting>
  <conditionalFormatting sqref="A31:U31">
    <cfRule type="expression" dxfId="1269" priority="9">
      <formula>A31&lt;&gt;""</formula>
    </cfRule>
  </conditionalFormatting>
  <conditionalFormatting sqref="A34:U34">
    <cfRule type="expression" dxfId="1268" priority="8">
      <formula>A34&lt;&gt;""</formula>
    </cfRule>
  </conditionalFormatting>
  <conditionalFormatting sqref="A37:U37">
    <cfRule type="expression" dxfId="1267" priority="7">
      <formula>A37&lt;&gt;""</formula>
    </cfRule>
  </conditionalFormatting>
  <conditionalFormatting sqref="A40:U40">
    <cfRule type="expression" dxfId="1266" priority="6">
      <formula>A40&lt;&gt;""</formula>
    </cfRule>
  </conditionalFormatting>
  <conditionalFormatting sqref="A43:U43">
    <cfRule type="expression" dxfId="1265" priority="5">
      <formula>A43&lt;&gt;""</formula>
    </cfRule>
  </conditionalFormatting>
  <conditionalFormatting sqref="A46:U46">
    <cfRule type="expression" dxfId="1264" priority="4">
      <formula>A46&lt;&gt;""</formula>
    </cfRule>
  </conditionalFormatting>
  <conditionalFormatting sqref="A49:U49">
    <cfRule type="expression" dxfId="1263" priority="3">
      <formula>A49&lt;&gt;""</formula>
    </cfRule>
  </conditionalFormatting>
  <conditionalFormatting sqref="A52:U52">
    <cfRule type="expression" dxfId="1262" priority="2">
      <formula>A52&lt;&gt;""</formula>
    </cfRule>
  </conditionalFormatting>
  <conditionalFormatting sqref="A55:U55">
    <cfRule type="expression" dxfId="126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1196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1168</v>
      </c>
      <c r="B20" s="9" t="s">
        <v>239</v>
      </c>
      <c r="C20" s="9" t="s">
        <v>233</v>
      </c>
      <c r="D20" s="10" t="s">
        <v>238</v>
      </c>
      <c r="E20" s="9" t="s">
        <v>233</v>
      </c>
      <c r="F20" s="4" t="s">
        <v>326</v>
      </c>
      <c r="G20" s="4" t="s">
        <v>239</v>
      </c>
      <c r="H20" s="4" t="s">
        <v>383</v>
      </c>
      <c r="I20" s="10" t="s">
        <v>307</v>
      </c>
      <c r="J20" s="9" t="s">
        <v>233</v>
      </c>
      <c r="K20" s="4" t="s">
        <v>326</v>
      </c>
      <c r="L20" s="4" t="s">
        <v>239</v>
      </c>
      <c r="M20" s="4" t="s">
        <v>233</v>
      </c>
      <c r="N20" s="4" t="s">
        <v>288</v>
      </c>
      <c r="O20" s="4" t="s">
        <v>289</v>
      </c>
      <c r="P20" s="4" t="s">
        <v>359</v>
      </c>
      <c r="Q20" s="4" t="s">
        <v>236</v>
      </c>
      <c r="R20" s="10" t="s">
        <v>307</v>
      </c>
      <c r="S20" s="9" t="s">
        <v>233</v>
      </c>
      <c r="T20" s="4" t="s">
        <v>236</v>
      </c>
      <c r="U20" s="10" t="s">
        <v>325</v>
      </c>
    </row>
    <row r="21" spans="1:21" x14ac:dyDescent="0.25">
      <c r="A21" s="4"/>
      <c r="B21" s="9" t="s">
        <v>511</v>
      </c>
      <c r="C21" s="9" t="s">
        <v>275</v>
      </c>
      <c r="D21" s="10" t="s">
        <v>205</v>
      </c>
      <c r="E21" s="9" t="s">
        <v>1197</v>
      </c>
      <c r="F21" s="4" t="s">
        <v>314</v>
      </c>
      <c r="G21" s="4" t="s">
        <v>398</v>
      </c>
      <c r="H21" s="4" t="s">
        <v>208</v>
      </c>
      <c r="I21" s="10" t="s">
        <v>247</v>
      </c>
      <c r="J21" s="9" t="s">
        <v>1197</v>
      </c>
      <c r="K21" s="4" t="s">
        <v>314</v>
      </c>
      <c r="L21" s="4" t="s">
        <v>398</v>
      </c>
      <c r="M21" s="4" t="s">
        <v>316</v>
      </c>
      <c r="N21" s="4" t="s">
        <v>246</v>
      </c>
      <c r="O21" s="4" t="s">
        <v>300</v>
      </c>
      <c r="P21" s="4" t="s">
        <v>300</v>
      </c>
      <c r="Q21" s="4" t="s">
        <v>316</v>
      </c>
      <c r="R21" s="10" t="s">
        <v>247</v>
      </c>
      <c r="S21" s="9" t="s">
        <v>271</v>
      </c>
      <c r="T21" s="4" t="s">
        <v>394</v>
      </c>
      <c r="U21" s="10" t="s">
        <v>537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1170</v>
      </c>
      <c r="B23" s="9" t="s">
        <v>326</v>
      </c>
      <c r="C23" s="9" t="s">
        <v>235</v>
      </c>
      <c r="D23" s="10" t="s">
        <v>326</v>
      </c>
      <c r="E23" s="9" t="s">
        <v>235</v>
      </c>
      <c r="F23" s="4" t="s">
        <v>374</v>
      </c>
      <c r="G23" s="4" t="s">
        <v>383</v>
      </c>
      <c r="H23" s="4" t="s">
        <v>236</v>
      </c>
      <c r="I23" s="10" t="s">
        <v>288</v>
      </c>
      <c r="J23" s="9" t="s">
        <v>235</v>
      </c>
      <c r="K23" s="4" t="s">
        <v>374</v>
      </c>
      <c r="L23" s="4" t="s">
        <v>383</v>
      </c>
      <c r="M23" s="4" t="s">
        <v>356</v>
      </c>
      <c r="N23" s="4" t="s">
        <v>284</v>
      </c>
      <c r="O23" s="4" t="s">
        <v>308</v>
      </c>
      <c r="P23" s="4" t="s">
        <v>237</v>
      </c>
      <c r="Q23" s="4" t="s">
        <v>326</v>
      </c>
      <c r="R23" s="10" t="s">
        <v>234</v>
      </c>
      <c r="S23" s="9" t="s">
        <v>307</v>
      </c>
      <c r="T23" s="4" t="s">
        <v>326</v>
      </c>
      <c r="U23" s="10" t="s">
        <v>288</v>
      </c>
    </row>
    <row r="24" spans="1:21" x14ac:dyDescent="0.25">
      <c r="A24" s="4"/>
      <c r="B24" s="9" t="s">
        <v>1198</v>
      </c>
      <c r="C24" s="9" t="s">
        <v>655</v>
      </c>
      <c r="D24" s="10" t="s">
        <v>880</v>
      </c>
      <c r="E24" s="9" t="s">
        <v>1199</v>
      </c>
      <c r="F24" s="4" t="s">
        <v>318</v>
      </c>
      <c r="G24" s="4" t="s">
        <v>303</v>
      </c>
      <c r="H24" s="4" t="s">
        <v>227</v>
      </c>
      <c r="I24" s="10" t="s">
        <v>227</v>
      </c>
      <c r="J24" s="9" t="s">
        <v>1199</v>
      </c>
      <c r="K24" s="4" t="s">
        <v>318</v>
      </c>
      <c r="L24" s="4" t="s">
        <v>303</v>
      </c>
      <c r="M24" s="4" t="s">
        <v>244</v>
      </c>
      <c r="N24" s="4" t="s">
        <v>270</v>
      </c>
      <c r="O24" s="4" t="s">
        <v>316</v>
      </c>
      <c r="P24" s="4" t="s">
        <v>245</v>
      </c>
      <c r="Q24" s="4" t="s">
        <v>316</v>
      </c>
      <c r="R24" s="10" t="s">
        <v>270</v>
      </c>
      <c r="S24" s="9" t="s">
        <v>210</v>
      </c>
      <c r="T24" s="4" t="s">
        <v>680</v>
      </c>
      <c r="U24" s="10" t="s">
        <v>204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1171</v>
      </c>
      <c r="B26" s="9" t="s">
        <v>358</v>
      </c>
      <c r="C26" s="9" t="s">
        <v>358</v>
      </c>
      <c r="D26" s="10" t="s">
        <v>358</v>
      </c>
      <c r="E26" s="9" t="s">
        <v>329</v>
      </c>
      <c r="F26" s="4" t="s">
        <v>384</v>
      </c>
      <c r="G26" s="4" t="s">
        <v>340</v>
      </c>
      <c r="H26" s="4" t="s">
        <v>402</v>
      </c>
      <c r="I26" s="10" t="s">
        <v>414</v>
      </c>
      <c r="J26" s="9" t="s">
        <v>329</v>
      </c>
      <c r="K26" s="4" t="s">
        <v>384</v>
      </c>
      <c r="L26" s="4" t="s">
        <v>340</v>
      </c>
      <c r="M26" s="4" t="s">
        <v>353</v>
      </c>
      <c r="N26" s="4" t="s">
        <v>355</v>
      </c>
      <c r="O26" s="4" t="s">
        <v>544</v>
      </c>
      <c r="P26" s="4" t="s">
        <v>289</v>
      </c>
      <c r="Q26" s="4" t="s">
        <v>414</v>
      </c>
      <c r="R26" s="10" t="s">
        <v>374</v>
      </c>
      <c r="S26" s="9" t="s">
        <v>340</v>
      </c>
      <c r="T26" s="4" t="s">
        <v>414</v>
      </c>
      <c r="U26" s="10" t="s">
        <v>384</v>
      </c>
    </row>
    <row r="27" spans="1:21" x14ac:dyDescent="0.25">
      <c r="A27" s="4"/>
      <c r="B27" s="9" t="s">
        <v>1200</v>
      </c>
      <c r="C27" s="9" t="s">
        <v>662</v>
      </c>
      <c r="D27" s="10" t="s">
        <v>456</v>
      </c>
      <c r="E27" s="9" t="s">
        <v>1201</v>
      </c>
      <c r="F27" s="4" t="s">
        <v>537</v>
      </c>
      <c r="G27" s="4" t="s">
        <v>347</v>
      </c>
      <c r="H27" s="4" t="s">
        <v>349</v>
      </c>
      <c r="I27" s="10" t="s">
        <v>224</v>
      </c>
      <c r="J27" s="9" t="s">
        <v>1201</v>
      </c>
      <c r="K27" s="4" t="s">
        <v>537</v>
      </c>
      <c r="L27" s="4" t="s">
        <v>347</v>
      </c>
      <c r="M27" s="4" t="s">
        <v>247</v>
      </c>
      <c r="N27" s="4" t="s">
        <v>315</v>
      </c>
      <c r="O27" s="4" t="s">
        <v>272</v>
      </c>
      <c r="P27" s="4" t="s">
        <v>247</v>
      </c>
      <c r="Q27" s="4" t="s">
        <v>246</v>
      </c>
      <c r="R27" s="10" t="s">
        <v>209</v>
      </c>
      <c r="S27" s="9" t="s">
        <v>298</v>
      </c>
      <c r="T27" s="4" t="s">
        <v>584</v>
      </c>
      <c r="U27" s="10" t="s">
        <v>317</v>
      </c>
    </row>
    <row r="28" spans="1:21" x14ac:dyDescent="0.25">
      <c r="A28" s="4"/>
      <c r="B28" s="9" t="s">
        <v>170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170</v>
      </c>
      <c r="K28" s="4" t="s">
        <v>170</v>
      </c>
      <c r="L28" s="4" t="s">
        <v>170</v>
      </c>
      <c r="M28" s="4" t="s">
        <v>250</v>
      </c>
      <c r="N28" s="4" t="s">
        <v>170</v>
      </c>
      <c r="O28" s="4" t="s">
        <v>844</v>
      </c>
      <c r="P28" s="4" t="s">
        <v>170</v>
      </c>
      <c r="Q28" s="4" t="s">
        <v>250</v>
      </c>
      <c r="R28" s="10" t="s">
        <v>170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1173</v>
      </c>
      <c r="B29" s="9" t="s">
        <v>384</v>
      </c>
      <c r="C29" s="9" t="s">
        <v>384</v>
      </c>
      <c r="D29" s="10" t="s">
        <v>384</v>
      </c>
      <c r="E29" s="9" t="s">
        <v>329</v>
      </c>
      <c r="F29" s="4" t="s">
        <v>289</v>
      </c>
      <c r="G29" s="4" t="s">
        <v>328</v>
      </c>
      <c r="H29" s="4" t="s">
        <v>239</v>
      </c>
      <c r="I29" s="10" t="s">
        <v>355</v>
      </c>
      <c r="J29" s="9" t="s">
        <v>329</v>
      </c>
      <c r="K29" s="4" t="s">
        <v>289</v>
      </c>
      <c r="L29" s="4" t="s">
        <v>328</v>
      </c>
      <c r="M29" s="4" t="s">
        <v>234</v>
      </c>
      <c r="N29" s="4" t="s">
        <v>235</v>
      </c>
      <c r="O29" s="4" t="s">
        <v>233</v>
      </c>
      <c r="P29" s="4" t="s">
        <v>354</v>
      </c>
      <c r="Q29" s="4" t="s">
        <v>237</v>
      </c>
      <c r="R29" s="10" t="s">
        <v>288</v>
      </c>
      <c r="S29" s="9" t="s">
        <v>358</v>
      </c>
      <c r="T29" s="4" t="s">
        <v>384</v>
      </c>
      <c r="U29" s="10" t="s">
        <v>384</v>
      </c>
    </row>
    <row r="30" spans="1:21" x14ac:dyDescent="0.25">
      <c r="A30" s="4"/>
      <c r="B30" s="9" t="s">
        <v>1041</v>
      </c>
      <c r="C30" s="9" t="s">
        <v>645</v>
      </c>
      <c r="D30" s="10" t="s">
        <v>668</v>
      </c>
      <c r="E30" s="9" t="s">
        <v>1202</v>
      </c>
      <c r="F30" s="4" t="s">
        <v>350</v>
      </c>
      <c r="G30" s="4" t="s">
        <v>757</v>
      </c>
      <c r="H30" s="4" t="s">
        <v>273</v>
      </c>
      <c r="I30" s="10" t="s">
        <v>301</v>
      </c>
      <c r="J30" s="9" t="s">
        <v>1202</v>
      </c>
      <c r="K30" s="4" t="s">
        <v>350</v>
      </c>
      <c r="L30" s="4" t="s">
        <v>757</v>
      </c>
      <c r="M30" s="4" t="s">
        <v>316</v>
      </c>
      <c r="N30" s="4" t="s">
        <v>246</v>
      </c>
      <c r="O30" s="4" t="s">
        <v>315</v>
      </c>
      <c r="P30" s="4" t="s">
        <v>270</v>
      </c>
      <c r="Q30" s="4" t="s">
        <v>245</v>
      </c>
      <c r="R30" s="10" t="s">
        <v>271</v>
      </c>
      <c r="S30" s="9" t="s">
        <v>569</v>
      </c>
      <c r="T30" s="4" t="s">
        <v>634</v>
      </c>
      <c r="U30" s="10" t="s">
        <v>451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1174</v>
      </c>
      <c r="B32" s="9" t="s">
        <v>291</v>
      </c>
      <c r="C32" s="9" t="s">
        <v>356</v>
      </c>
      <c r="D32" s="10" t="s">
        <v>342</v>
      </c>
      <c r="E32" s="9" t="s">
        <v>356</v>
      </c>
      <c r="F32" s="4" t="s">
        <v>359</v>
      </c>
      <c r="G32" s="4" t="s">
        <v>340</v>
      </c>
      <c r="H32" s="4" t="s">
        <v>284</v>
      </c>
      <c r="I32" s="10" t="s">
        <v>284</v>
      </c>
      <c r="J32" s="9" t="s">
        <v>356</v>
      </c>
      <c r="K32" s="4" t="s">
        <v>359</v>
      </c>
      <c r="L32" s="4" t="s">
        <v>340</v>
      </c>
      <c r="M32" s="4" t="s">
        <v>414</v>
      </c>
      <c r="N32" s="4" t="s">
        <v>289</v>
      </c>
      <c r="O32" s="4" t="s">
        <v>236</v>
      </c>
      <c r="P32" s="4" t="s">
        <v>328</v>
      </c>
      <c r="Q32" s="4" t="s">
        <v>259</v>
      </c>
      <c r="R32" s="10" t="s">
        <v>548</v>
      </c>
      <c r="S32" s="9" t="s">
        <v>285</v>
      </c>
      <c r="T32" s="4" t="s">
        <v>291</v>
      </c>
      <c r="U32" s="10" t="s">
        <v>338</v>
      </c>
    </row>
    <row r="33" spans="1:21" x14ac:dyDescent="0.25">
      <c r="A33" s="4"/>
      <c r="B33" s="9" t="s">
        <v>1203</v>
      </c>
      <c r="C33" s="9" t="s">
        <v>1204</v>
      </c>
      <c r="D33" s="10" t="s">
        <v>887</v>
      </c>
      <c r="E33" s="9" t="s">
        <v>1205</v>
      </c>
      <c r="F33" s="4" t="s">
        <v>839</v>
      </c>
      <c r="G33" s="4" t="s">
        <v>313</v>
      </c>
      <c r="H33" s="4" t="s">
        <v>249</v>
      </c>
      <c r="I33" s="10" t="s">
        <v>408</v>
      </c>
      <c r="J33" s="9" t="s">
        <v>1205</v>
      </c>
      <c r="K33" s="4" t="s">
        <v>839</v>
      </c>
      <c r="L33" s="4" t="s">
        <v>313</v>
      </c>
      <c r="M33" s="4" t="s">
        <v>315</v>
      </c>
      <c r="N33" s="4" t="s">
        <v>315</v>
      </c>
      <c r="O33" s="4" t="s">
        <v>315</v>
      </c>
      <c r="P33" s="4" t="s">
        <v>244</v>
      </c>
      <c r="Q33" s="4" t="s">
        <v>244</v>
      </c>
      <c r="R33" s="10" t="s">
        <v>537</v>
      </c>
      <c r="S33" s="9" t="s">
        <v>380</v>
      </c>
      <c r="T33" s="4" t="s">
        <v>1178</v>
      </c>
      <c r="U33" s="10" t="s">
        <v>902</v>
      </c>
    </row>
    <row r="34" spans="1:21" x14ac:dyDescent="0.25">
      <c r="A34" s="4"/>
      <c r="B34" s="9" t="s">
        <v>659</v>
      </c>
      <c r="C34" s="9" t="s">
        <v>250</v>
      </c>
      <c r="D34" s="10" t="s">
        <v>250</v>
      </c>
      <c r="E34" s="9" t="s">
        <v>162</v>
      </c>
      <c r="F34" s="4" t="s">
        <v>250</v>
      </c>
      <c r="G34" s="4" t="s">
        <v>160</v>
      </c>
      <c r="H34" s="4" t="s">
        <v>250</v>
      </c>
      <c r="I34" s="10" t="s">
        <v>250</v>
      </c>
      <c r="J34" s="9" t="s">
        <v>1206</v>
      </c>
      <c r="K34" s="4" t="s">
        <v>173</v>
      </c>
      <c r="L34" s="4" t="s">
        <v>1207</v>
      </c>
      <c r="M34" s="4" t="s">
        <v>250</v>
      </c>
      <c r="N34" s="4" t="s">
        <v>173</v>
      </c>
      <c r="O34" s="4" t="s">
        <v>675</v>
      </c>
      <c r="P34" s="4" t="s">
        <v>173</v>
      </c>
      <c r="Q34" s="4" t="s">
        <v>170</v>
      </c>
      <c r="R34" s="10" t="s">
        <v>1208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319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246</v>
      </c>
      <c r="C36" s="9" t="s">
        <v>246</v>
      </c>
      <c r="D36" s="10" t="s">
        <v>245</v>
      </c>
      <c r="E36" s="9" t="s">
        <v>246</v>
      </c>
      <c r="F36" s="4" t="s">
        <v>245</v>
      </c>
      <c r="G36" s="4" t="s">
        <v>245</v>
      </c>
      <c r="H36" s="4" t="s">
        <v>245</v>
      </c>
      <c r="I36" s="10" t="s">
        <v>321</v>
      </c>
      <c r="J36" s="9" t="s">
        <v>246</v>
      </c>
      <c r="K36" s="4" t="s">
        <v>245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321</v>
      </c>
      <c r="S36" s="9" t="s">
        <v>245</v>
      </c>
      <c r="T36" s="4" t="s">
        <v>245</v>
      </c>
      <c r="U36" s="10" t="s">
        <v>246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1184</v>
      </c>
      <c r="B38" s="9" t="s">
        <v>310</v>
      </c>
      <c r="C38" s="9" t="s">
        <v>310</v>
      </c>
      <c r="D38" s="10" t="s">
        <v>310</v>
      </c>
      <c r="E38" s="9" t="s">
        <v>310</v>
      </c>
      <c r="F38" s="4" t="s">
        <v>473</v>
      </c>
      <c r="G38" s="4" t="s">
        <v>237</v>
      </c>
      <c r="H38" s="4" t="s">
        <v>308</v>
      </c>
      <c r="I38" s="10" t="s">
        <v>310</v>
      </c>
      <c r="J38" s="9" t="s">
        <v>310</v>
      </c>
      <c r="K38" s="4" t="s">
        <v>473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236</v>
      </c>
      <c r="Q38" s="4" t="s">
        <v>237</v>
      </c>
      <c r="R38" s="10" t="s">
        <v>310</v>
      </c>
      <c r="S38" s="9" t="s">
        <v>309</v>
      </c>
      <c r="T38" s="4" t="s">
        <v>310</v>
      </c>
      <c r="U38" s="10" t="s">
        <v>308</v>
      </c>
    </row>
    <row r="39" spans="1:21" x14ac:dyDescent="0.25">
      <c r="A39" s="4"/>
      <c r="B39" s="9" t="s">
        <v>226</v>
      </c>
      <c r="C39" s="9" t="s">
        <v>227</v>
      </c>
      <c r="D39" s="10" t="s">
        <v>209</v>
      </c>
      <c r="E39" s="9" t="s">
        <v>227</v>
      </c>
      <c r="F39" s="4" t="s">
        <v>273</v>
      </c>
      <c r="G39" s="4" t="s">
        <v>316</v>
      </c>
      <c r="H39" s="4" t="s">
        <v>246</v>
      </c>
      <c r="I39" s="10" t="s">
        <v>316</v>
      </c>
      <c r="J39" s="9" t="s">
        <v>227</v>
      </c>
      <c r="K39" s="4" t="s">
        <v>273</v>
      </c>
      <c r="L39" s="4" t="s">
        <v>316</v>
      </c>
      <c r="M39" s="4" t="s">
        <v>245</v>
      </c>
      <c r="N39" s="4" t="s">
        <v>245</v>
      </c>
      <c r="O39" s="4" t="s">
        <v>245</v>
      </c>
      <c r="P39" s="4" t="s">
        <v>246</v>
      </c>
      <c r="Q39" s="4" t="s">
        <v>245</v>
      </c>
      <c r="R39" s="10" t="s">
        <v>316</v>
      </c>
      <c r="S39" s="9" t="s">
        <v>244</v>
      </c>
      <c r="T39" s="4" t="s">
        <v>207</v>
      </c>
      <c r="U39" s="10" t="s">
        <v>227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320</v>
      </c>
      <c r="B41" s="9" t="s">
        <v>310</v>
      </c>
      <c r="C41" s="9" t="s">
        <v>310</v>
      </c>
      <c r="D41" s="10" t="s">
        <v>237</v>
      </c>
      <c r="E41" s="9" t="s">
        <v>237</v>
      </c>
      <c r="F41" s="4" t="s">
        <v>310</v>
      </c>
      <c r="G41" s="4" t="s">
        <v>308</v>
      </c>
      <c r="H41" s="4" t="s">
        <v>237</v>
      </c>
      <c r="I41" s="10" t="s">
        <v>237</v>
      </c>
      <c r="J41" s="9" t="s">
        <v>237</v>
      </c>
      <c r="K41" s="4" t="s">
        <v>310</v>
      </c>
      <c r="L41" s="4" t="s">
        <v>308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310</v>
      </c>
      <c r="U41" s="10" t="s">
        <v>310</v>
      </c>
    </row>
    <row r="42" spans="1:21" x14ac:dyDescent="0.25">
      <c r="A42" s="4"/>
      <c r="B42" s="9" t="s">
        <v>271</v>
      </c>
      <c r="C42" s="9" t="s">
        <v>210</v>
      </c>
      <c r="D42" s="10" t="s">
        <v>247</v>
      </c>
      <c r="E42" s="9" t="s">
        <v>315</v>
      </c>
      <c r="F42" s="4" t="s">
        <v>246</v>
      </c>
      <c r="G42" s="4" t="s">
        <v>300</v>
      </c>
      <c r="H42" s="4" t="s">
        <v>245</v>
      </c>
      <c r="I42" s="10" t="s">
        <v>245</v>
      </c>
      <c r="J42" s="9" t="s">
        <v>315</v>
      </c>
      <c r="K42" s="4" t="s">
        <v>246</v>
      </c>
      <c r="L42" s="4" t="s">
        <v>300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210</v>
      </c>
      <c r="U42" s="10" t="s">
        <v>247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322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245</v>
      </c>
      <c r="C45" s="9" t="s">
        <v>245</v>
      </c>
      <c r="D45" s="10" t="s">
        <v>245</v>
      </c>
      <c r="E45" s="9" t="s">
        <v>245</v>
      </c>
      <c r="F45" s="4" t="s">
        <v>245</v>
      </c>
      <c r="G45" s="4" t="s">
        <v>245</v>
      </c>
      <c r="H45" s="4" t="s">
        <v>245</v>
      </c>
      <c r="I45" s="10" t="s">
        <v>245</v>
      </c>
      <c r="J45" s="9" t="s">
        <v>245</v>
      </c>
      <c r="K45" s="4" t="s">
        <v>245</v>
      </c>
      <c r="L45" s="4" t="s">
        <v>245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245</v>
      </c>
      <c r="S45" s="9" t="s">
        <v>245</v>
      </c>
      <c r="T45" s="4" t="s">
        <v>245</v>
      </c>
      <c r="U45" s="10" t="s">
        <v>245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60" priority="13">
      <formula>$B$18&gt;0</formula>
    </cfRule>
  </conditionalFormatting>
  <conditionalFormatting sqref="A22:U22">
    <cfRule type="expression" dxfId="1259" priority="12">
      <formula>A22&lt;&gt;""</formula>
    </cfRule>
  </conditionalFormatting>
  <conditionalFormatting sqref="A25:U25">
    <cfRule type="expression" dxfId="1258" priority="11">
      <formula>A25&lt;&gt;""</formula>
    </cfRule>
  </conditionalFormatting>
  <conditionalFormatting sqref="A28:U28">
    <cfRule type="expression" dxfId="1257" priority="10">
      <formula>A28&lt;&gt;""</formula>
    </cfRule>
  </conditionalFormatting>
  <conditionalFormatting sqref="A31:U31">
    <cfRule type="expression" dxfId="1256" priority="9">
      <formula>A31&lt;&gt;""</formula>
    </cfRule>
  </conditionalFormatting>
  <conditionalFormatting sqref="A34:U34">
    <cfRule type="expression" dxfId="1255" priority="8">
      <formula>A34&lt;&gt;""</formula>
    </cfRule>
  </conditionalFormatting>
  <conditionalFormatting sqref="A37:U37">
    <cfRule type="expression" dxfId="1254" priority="7">
      <formula>A37&lt;&gt;""</formula>
    </cfRule>
  </conditionalFormatting>
  <conditionalFormatting sqref="A40:U40">
    <cfRule type="expression" dxfId="1253" priority="6">
      <formula>A40&lt;&gt;""</formula>
    </cfRule>
  </conditionalFormatting>
  <conditionalFormatting sqref="A43:U43">
    <cfRule type="expression" dxfId="1252" priority="5">
      <formula>A43&lt;&gt;""</formula>
    </cfRule>
  </conditionalFormatting>
  <conditionalFormatting sqref="A46:U46">
    <cfRule type="expression" dxfId="1251" priority="4">
      <formula>A46&lt;&gt;""</formula>
    </cfRule>
  </conditionalFormatting>
  <conditionalFormatting sqref="A49:U49">
    <cfRule type="expression" dxfId="1250" priority="3">
      <formula>A49&lt;&gt;""</formula>
    </cfRule>
  </conditionalFormatting>
  <conditionalFormatting sqref="A52:U52">
    <cfRule type="expression" dxfId="1249" priority="2">
      <formula>A52&lt;&gt;""</formula>
    </cfRule>
  </conditionalFormatting>
  <conditionalFormatting sqref="A55:U55">
    <cfRule type="expression" dxfId="124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1209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1168</v>
      </c>
      <c r="B20" s="9" t="s">
        <v>328</v>
      </c>
      <c r="C20" s="9" t="s">
        <v>355</v>
      </c>
      <c r="D20" s="10" t="s">
        <v>329</v>
      </c>
      <c r="E20" s="9" t="s">
        <v>328</v>
      </c>
      <c r="F20" s="4" t="s">
        <v>329</v>
      </c>
      <c r="G20" s="4" t="s">
        <v>384</v>
      </c>
      <c r="H20" s="4" t="s">
        <v>354</v>
      </c>
      <c r="I20" s="10" t="s">
        <v>235</v>
      </c>
      <c r="J20" s="9" t="s">
        <v>328</v>
      </c>
      <c r="K20" s="4" t="s">
        <v>329</v>
      </c>
      <c r="L20" s="4" t="s">
        <v>384</v>
      </c>
      <c r="M20" s="4" t="s">
        <v>374</v>
      </c>
      <c r="N20" s="4" t="s">
        <v>288</v>
      </c>
      <c r="O20" s="4" t="s">
        <v>414</v>
      </c>
      <c r="P20" s="4" t="s">
        <v>286</v>
      </c>
      <c r="Q20" s="4" t="s">
        <v>353</v>
      </c>
      <c r="R20" s="10" t="s">
        <v>288</v>
      </c>
      <c r="S20" s="9" t="s">
        <v>327</v>
      </c>
      <c r="T20" s="4" t="s">
        <v>328</v>
      </c>
      <c r="U20" s="10" t="s">
        <v>328</v>
      </c>
    </row>
    <row r="21" spans="1:21" x14ac:dyDescent="0.25">
      <c r="A21" s="4"/>
      <c r="B21" s="9" t="s">
        <v>1210</v>
      </c>
      <c r="C21" s="9" t="s">
        <v>680</v>
      </c>
      <c r="D21" s="10" t="s">
        <v>1211</v>
      </c>
      <c r="E21" s="9" t="s">
        <v>1212</v>
      </c>
      <c r="F21" s="4" t="s">
        <v>529</v>
      </c>
      <c r="G21" s="4" t="s">
        <v>773</v>
      </c>
      <c r="H21" s="4" t="s">
        <v>269</v>
      </c>
      <c r="I21" s="10" t="s">
        <v>210</v>
      </c>
      <c r="J21" s="9" t="s">
        <v>1212</v>
      </c>
      <c r="K21" s="4" t="s">
        <v>529</v>
      </c>
      <c r="L21" s="4" t="s">
        <v>773</v>
      </c>
      <c r="M21" s="4" t="s">
        <v>246</v>
      </c>
      <c r="N21" s="4" t="s">
        <v>246</v>
      </c>
      <c r="O21" s="4" t="s">
        <v>227</v>
      </c>
      <c r="P21" s="4" t="s">
        <v>207</v>
      </c>
      <c r="Q21" s="4" t="s">
        <v>246</v>
      </c>
      <c r="R21" s="10" t="s">
        <v>301</v>
      </c>
      <c r="S21" s="9" t="s">
        <v>299</v>
      </c>
      <c r="T21" s="4" t="s">
        <v>778</v>
      </c>
      <c r="U21" s="10" t="s">
        <v>1017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1170</v>
      </c>
      <c r="B23" s="9" t="s">
        <v>329</v>
      </c>
      <c r="C23" s="9" t="s">
        <v>358</v>
      </c>
      <c r="D23" s="10" t="s">
        <v>328</v>
      </c>
      <c r="E23" s="9" t="s">
        <v>384</v>
      </c>
      <c r="F23" s="4" t="s">
        <v>340</v>
      </c>
      <c r="G23" s="4" t="s">
        <v>354</v>
      </c>
      <c r="H23" s="4" t="s">
        <v>414</v>
      </c>
      <c r="I23" s="10" t="s">
        <v>353</v>
      </c>
      <c r="J23" s="9" t="s">
        <v>384</v>
      </c>
      <c r="K23" s="4" t="s">
        <v>340</v>
      </c>
      <c r="L23" s="4" t="s">
        <v>354</v>
      </c>
      <c r="M23" s="4" t="s">
        <v>476</v>
      </c>
      <c r="N23" s="4" t="s">
        <v>442</v>
      </c>
      <c r="O23" s="4" t="s">
        <v>402</v>
      </c>
      <c r="P23" s="4" t="s">
        <v>307</v>
      </c>
      <c r="Q23" s="4" t="s">
        <v>329</v>
      </c>
      <c r="R23" s="10" t="s">
        <v>289</v>
      </c>
      <c r="S23" s="9" t="s">
        <v>233</v>
      </c>
      <c r="T23" s="4" t="s">
        <v>414</v>
      </c>
      <c r="U23" s="10" t="s">
        <v>329</v>
      </c>
    </row>
    <row r="24" spans="1:21" x14ac:dyDescent="0.25">
      <c r="A24" s="4"/>
      <c r="B24" s="9" t="s">
        <v>1213</v>
      </c>
      <c r="C24" s="9" t="s">
        <v>390</v>
      </c>
      <c r="D24" s="10" t="s">
        <v>528</v>
      </c>
      <c r="E24" s="9" t="s">
        <v>1214</v>
      </c>
      <c r="F24" s="4" t="s">
        <v>752</v>
      </c>
      <c r="G24" s="4" t="s">
        <v>922</v>
      </c>
      <c r="H24" s="4" t="s">
        <v>452</v>
      </c>
      <c r="I24" s="10" t="s">
        <v>366</v>
      </c>
      <c r="J24" s="9" t="s">
        <v>1214</v>
      </c>
      <c r="K24" s="4" t="s">
        <v>752</v>
      </c>
      <c r="L24" s="4" t="s">
        <v>922</v>
      </c>
      <c r="M24" s="4" t="s">
        <v>210</v>
      </c>
      <c r="N24" s="4" t="s">
        <v>207</v>
      </c>
      <c r="O24" s="4" t="s">
        <v>271</v>
      </c>
      <c r="P24" s="4" t="s">
        <v>316</v>
      </c>
      <c r="Q24" s="4" t="s">
        <v>246</v>
      </c>
      <c r="R24" s="10" t="s">
        <v>224</v>
      </c>
      <c r="S24" s="9" t="s">
        <v>273</v>
      </c>
      <c r="T24" s="4" t="s">
        <v>1215</v>
      </c>
      <c r="U24" s="10" t="s">
        <v>744</v>
      </c>
    </row>
    <row r="25" spans="1:21" x14ac:dyDescent="0.25">
      <c r="A25" s="4"/>
      <c r="B25" s="9" t="s">
        <v>1216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1217</v>
      </c>
      <c r="K25" s="4" t="s">
        <v>169</v>
      </c>
      <c r="L25" s="4" t="s">
        <v>169</v>
      </c>
      <c r="M25" s="4" t="s">
        <v>1080</v>
      </c>
      <c r="N25" s="4" t="s">
        <v>723</v>
      </c>
      <c r="O25" s="4" t="s">
        <v>250</v>
      </c>
      <c r="P25" s="4" t="s">
        <v>1217</v>
      </c>
      <c r="Q25" s="4" t="s">
        <v>250</v>
      </c>
      <c r="R25" s="10" t="s">
        <v>1217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1171</v>
      </c>
      <c r="B26" s="9" t="s">
        <v>328</v>
      </c>
      <c r="C26" s="9" t="s">
        <v>329</v>
      </c>
      <c r="D26" s="10" t="s">
        <v>328</v>
      </c>
      <c r="E26" s="9" t="s">
        <v>358</v>
      </c>
      <c r="F26" s="4" t="s">
        <v>383</v>
      </c>
      <c r="G26" s="4" t="s">
        <v>355</v>
      </c>
      <c r="H26" s="4" t="s">
        <v>329</v>
      </c>
      <c r="I26" s="10" t="s">
        <v>328</v>
      </c>
      <c r="J26" s="9" t="s">
        <v>358</v>
      </c>
      <c r="K26" s="4" t="s">
        <v>383</v>
      </c>
      <c r="L26" s="4" t="s">
        <v>355</v>
      </c>
      <c r="M26" s="4" t="s">
        <v>307</v>
      </c>
      <c r="N26" s="4" t="s">
        <v>235</v>
      </c>
      <c r="O26" s="4" t="s">
        <v>252</v>
      </c>
      <c r="P26" s="4" t="s">
        <v>238</v>
      </c>
      <c r="Q26" s="4" t="s">
        <v>430</v>
      </c>
      <c r="R26" s="10" t="s">
        <v>374</v>
      </c>
      <c r="S26" s="9" t="s">
        <v>414</v>
      </c>
      <c r="T26" s="4" t="s">
        <v>328</v>
      </c>
      <c r="U26" s="10" t="s">
        <v>358</v>
      </c>
    </row>
    <row r="27" spans="1:21" x14ac:dyDescent="0.25">
      <c r="A27" s="4"/>
      <c r="B27" s="9" t="s">
        <v>1218</v>
      </c>
      <c r="C27" s="9" t="s">
        <v>756</v>
      </c>
      <c r="D27" s="10" t="s">
        <v>1000</v>
      </c>
      <c r="E27" s="9" t="s">
        <v>1219</v>
      </c>
      <c r="F27" s="4" t="s">
        <v>569</v>
      </c>
      <c r="G27" s="4" t="s">
        <v>467</v>
      </c>
      <c r="H27" s="4" t="s">
        <v>299</v>
      </c>
      <c r="I27" s="10" t="s">
        <v>223</v>
      </c>
      <c r="J27" s="9" t="s">
        <v>1219</v>
      </c>
      <c r="K27" s="4" t="s">
        <v>569</v>
      </c>
      <c r="L27" s="4" t="s">
        <v>467</v>
      </c>
      <c r="M27" s="4" t="s">
        <v>316</v>
      </c>
      <c r="N27" s="4" t="s">
        <v>246</v>
      </c>
      <c r="O27" s="4" t="s">
        <v>366</v>
      </c>
      <c r="P27" s="4" t="s">
        <v>246</v>
      </c>
      <c r="Q27" s="4" t="s">
        <v>247</v>
      </c>
      <c r="R27" s="10" t="s">
        <v>223</v>
      </c>
      <c r="S27" s="9" t="s">
        <v>274</v>
      </c>
      <c r="T27" s="4" t="s">
        <v>1220</v>
      </c>
      <c r="U27" s="10" t="s">
        <v>959</v>
      </c>
    </row>
    <row r="28" spans="1:21" x14ac:dyDescent="0.25">
      <c r="A28" s="4"/>
      <c r="B28" s="9" t="s">
        <v>170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170</v>
      </c>
      <c r="K28" s="4" t="s">
        <v>170</v>
      </c>
      <c r="L28" s="4" t="s">
        <v>170</v>
      </c>
      <c r="M28" s="4" t="s">
        <v>250</v>
      </c>
      <c r="N28" s="4" t="s">
        <v>250</v>
      </c>
      <c r="O28" s="4" t="s">
        <v>279</v>
      </c>
      <c r="P28" s="4" t="s">
        <v>250</v>
      </c>
      <c r="Q28" s="4" t="s">
        <v>250</v>
      </c>
      <c r="R28" s="10" t="s">
        <v>170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1173</v>
      </c>
      <c r="B29" s="9" t="s">
        <v>383</v>
      </c>
      <c r="C29" s="9" t="s">
        <v>383</v>
      </c>
      <c r="D29" s="10" t="s">
        <v>288</v>
      </c>
      <c r="E29" s="9" t="s">
        <v>288</v>
      </c>
      <c r="F29" s="4" t="s">
        <v>326</v>
      </c>
      <c r="G29" s="4" t="s">
        <v>289</v>
      </c>
      <c r="H29" s="4" t="s">
        <v>236</v>
      </c>
      <c r="I29" s="10" t="s">
        <v>326</v>
      </c>
      <c r="J29" s="9" t="s">
        <v>288</v>
      </c>
      <c r="K29" s="4" t="s">
        <v>326</v>
      </c>
      <c r="L29" s="4" t="s">
        <v>289</v>
      </c>
      <c r="M29" s="4" t="s">
        <v>233</v>
      </c>
      <c r="N29" s="4" t="s">
        <v>237</v>
      </c>
      <c r="O29" s="4" t="s">
        <v>237</v>
      </c>
      <c r="P29" s="4" t="s">
        <v>383</v>
      </c>
      <c r="Q29" s="4" t="s">
        <v>237</v>
      </c>
      <c r="R29" s="10" t="s">
        <v>374</v>
      </c>
      <c r="S29" s="9" t="s">
        <v>341</v>
      </c>
      <c r="T29" s="4" t="s">
        <v>326</v>
      </c>
      <c r="U29" s="10" t="s">
        <v>326</v>
      </c>
    </row>
    <row r="30" spans="1:21" x14ac:dyDescent="0.25">
      <c r="A30" s="4"/>
      <c r="B30" s="9" t="s">
        <v>938</v>
      </c>
      <c r="C30" s="9" t="s">
        <v>1199</v>
      </c>
      <c r="D30" s="10" t="s">
        <v>424</v>
      </c>
      <c r="E30" s="9" t="s">
        <v>553</v>
      </c>
      <c r="F30" s="4" t="s">
        <v>314</v>
      </c>
      <c r="G30" s="4" t="s">
        <v>434</v>
      </c>
      <c r="H30" s="4" t="s">
        <v>207</v>
      </c>
      <c r="I30" s="10" t="s">
        <v>227</v>
      </c>
      <c r="J30" s="9" t="s">
        <v>553</v>
      </c>
      <c r="K30" s="4" t="s">
        <v>314</v>
      </c>
      <c r="L30" s="4" t="s">
        <v>434</v>
      </c>
      <c r="M30" s="4" t="s">
        <v>316</v>
      </c>
      <c r="N30" s="4" t="s">
        <v>245</v>
      </c>
      <c r="O30" s="4" t="s">
        <v>245</v>
      </c>
      <c r="P30" s="4" t="s">
        <v>247</v>
      </c>
      <c r="Q30" s="4" t="s">
        <v>245</v>
      </c>
      <c r="R30" s="10" t="s">
        <v>209</v>
      </c>
      <c r="S30" s="9" t="s">
        <v>364</v>
      </c>
      <c r="T30" s="4" t="s">
        <v>1155</v>
      </c>
      <c r="U30" s="10" t="s">
        <v>556</v>
      </c>
    </row>
    <row r="31" spans="1:21" x14ac:dyDescent="0.25">
      <c r="A31" s="4"/>
      <c r="B31" s="9" t="s">
        <v>174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413</v>
      </c>
      <c r="T31" s="4" t="s">
        <v>174</v>
      </c>
      <c r="U31" s="10" t="s">
        <v>174</v>
      </c>
    </row>
    <row r="32" spans="1:21" x14ac:dyDescent="0.25">
      <c r="A32" s="4" t="s">
        <v>1174</v>
      </c>
      <c r="B32" s="9" t="s">
        <v>355</v>
      </c>
      <c r="C32" s="9" t="s">
        <v>355</v>
      </c>
      <c r="D32" s="10" t="s">
        <v>355</v>
      </c>
      <c r="E32" s="9" t="s">
        <v>355</v>
      </c>
      <c r="F32" s="4" t="s">
        <v>289</v>
      </c>
      <c r="G32" s="4" t="s">
        <v>374</v>
      </c>
      <c r="H32" s="4" t="s">
        <v>355</v>
      </c>
      <c r="I32" s="10" t="s">
        <v>414</v>
      </c>
      <c r="J32" s="9" t="s">
        <v>355</v>
      </c>
      <c r="K32" s="4" t="s">
        <v>289</v>
      </c>
      <c r="L32" s="4" t="s">
        <v>374</v>
      </c>
      <c r="M32" s="4" t="s">
        <v>326</v>
      </c>
      <c r="N32" s="4" t="s">
        <v>235</v>
      </c>
      <c r="O32" s="4" t="s">
        <v>237</v>
      </c>
      <c r="P32" s="4" t="s">
        <v>328</v>
      </c>
      <c r="Q32" s="4" t="s">
        <v>237</v>
      </c>
      <c r="R32" s="10" t="s">
        <v>285</v>
      </c>
      <c r="S32" s="9" t="s">
        <v>355</v>
      </c>
      <c r="T32" s="4" t="s">
        <v>355</v>
      </c>
      <c r="U32" s="10" t="s">
        <v>289</v>
      </c>
    </row>
    <row r="33" spans="1:21" x14ac:dyDescent="0.25">
      <c r="A33" s="4"/>
      <c r="B33" s="9" t="s">
        <v>806</v>
      </c>
      <c r="C33" s="9" t="s">
        <v>469</v>
      </c>
      <c r="D33" s="10" t="s">
        <v>1221</v>
      </c>
      <c r="E33" s="9" t="s">
        <v>874</v>
      </c>
      <c r="F33" s="4" t="s">
        <v>249</v>
      </c>
      <c r="G33" s="4" t="s">
        <v>688</v>
      </c>
      <c r="H33" s="4" t="s">
        <v>226</v>
      </c>
      <c r="I33" s="10" t="s">
        <v>224</v>
      </c>
      <c r="J33" s="9" t="s">
        <v>874</v>
      </c>
      <c r="K33" s="4" t="s">
        <v>249</v>
      </c>
      <c r="L33" s="4" t="s">
        <v>688</v>
      </c>
      <c r="M33" s="4" t="s">
        <v>246</v>
      </c>
      <c r="N33" s="4" t="s">
        <v>246</v>
      </c>
      <c r="O33" s="4" t="s">
        <v>245</v>
      </c>
      <c r="P33" s="4" t="s">
        <v>244</v>
      </c>
      <c r="Q33" s="4" t="s">
        <v>245</v>
      </c>
      <c r="R33" s="10" t="s">
        <v>269</v>
      </c>
      <c r="S33" s="9" t="s">
        <v>243</v>
      </c>
      <c r="T33" s="4" t="s">
        <v>1222</v>
      </c>
      <c r="U33" s="10" t="s">
        <v>1223</v>
      </c>
    </row>
    <row r="34" spans="1:21" x14ac:dyDescent="0.25">
      <c r="A34" s="4"/>
      <c r="B34" s="9" t="s">
        <v>173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173</v>
      </c>
      <c r="K34" s="4" t="s">
        <v>173</v>
      </c>
      <c r="L34" s="4" t="s">
        <v>173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280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319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310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310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310</v>
      </c>
    </row>
    <row r="36" spans="1:21" x14ac:dyDescent="0.25">
      <c r="A36" s="4"/>
      <c r="B36" s="9" t="s">
        <v>315</v>
      </c>
      <c r="C36" s="9" t="s">
        <v>245</v>
      </c>
      <c r="D36" s="10" t="s">
        <v>315</v>
      </c>
      <c r="E36" s="9" t="s">
        <v>245</v>
      </c>
      <c r="F36" s="4" t="s">
        <v>315</v>
      </c>
      <c r="G36" s="4" t="s">
        <v>245</v>
      </c>
      <c r="H36" s="4" t="s">
        <v>245</v>
      </c>
      <c r="I36" s="10" t="s">
        <v>245</v>
      </c>
      <c r="J36" s="9" t="s">
        <v>245</v>
      </c>
      <c r="K36" s="4" t="s">
        <v>315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245</v>
      </c>
      <c r="U36" s="10" t="s">
        <v>315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1184</v>
      </c>
      <c r="B38" s="9" t="s">
        <v>308</v>
      </c>
      <c r="C38" s="9" t="s">
        <v>310</v>
      </c>
      <c r="D38" s="10" t="s">
        <v>309</v>
      </c>
      <c r="E38" s="9" t="s">
        <v>308</v>
      </c>
      <c r="F38" s="4" t="s">
        <v>307</v>
      </c>
      <c r="G38" s="4" t="s">
        <v>237</v>
      </c>
      <c r="H38" s="4" t="s">
        <v>310</v>
      </c>
      <c r="I38" s="10" t="s">
        <v>308</v>
      </c>
      <c r="J38" s="9" t="s">
        <v>308</v>
      </c>
      <c r="K38" s="4" t="s">
        <v>307</v>
      </c>
      <c r="L38" s="4" t="s">
        <v>237</v>
      </c>
      <c r="M38" s="4" t="s">
        <v>234</v>
      </c>
      <c r="N38" s="4" t="s">
        <v>237</v>
      </c>
      <c r="O38" s="4" t="s">
        <v>237</v>
      </c>
      <c r="P38" s="4" t="s">
        <v>233</v>
      </c>
      <c r="Q38" s="4" t="s">
        <v>237</v>
      </c>
      <c r="R38" s="10" t="s">
        <v>310</v>
      </c>
      <c r="S38" s="9" t="s">
        <v>473</v>
      </c>
      <c r="T38" s="4" t="s">
        <v>310</v>
      </c>
      <c r="U38" s="10" t="s">
        <v>308</v>
      </c>
    </row>
    <row r="39" spans="1:21" x14ac:dyDescent="0.25">
      <c r="A39" s="4"/>
      <c r="B39" s="9" t="s">
        <v>569</v>
      </c>
      <c r="C39" s="9" t="s">
        <v>227</v>
      </c>
      <c r="D39" s="10" t="s">
        <v>594</v>
      </c>
      <c r="E39" s="9" t="s">
        <v>409</v>
      </c>
      <c r="F39" s="4" t="s">
        <v>301</v>
      </c>
      <c r="G39" s="4" t="s">
        <v>316</v>
      </c>
      <c r="H39" s="4" t="s">
        <v>246</v>
      </c>
      <c r="I39" s="10" t="s">
        <v>316</v>
      </c>
      <c r="J39" s="9" t="s">
        <v>409</v>
      </c>
      <c r="K39" s="4" t="s">
        <v>301</v>
      </c>
      <c r="L39" s="4" t="s">
        <v>316</v>
      </c>
      <c r="M39" s="4" t="s">
        <v>316</v>
      </c>
      <c r="N39" s="4" t="s">
        <v>245</v>
      </c>
      <c r="O39" s="4" t="s">
        <v>245</v>
      </c>
      <c r="P39" s="4" t="s">
        <v>246</v>
      </c>
      <c r="Q39" s="4" t="s">
        <v>245</v>
      </c>
      <c r="R39" s="10" t="s">
        <v>316</v>
      </c>
      <c r="S39" s="9" t="s">
        <v>270</v>
      </c>
      <c r="T39" s="4" t="s">
        <v>348</v>
      </c>
      <c r="U39" s="10" t="s">
        <v>207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320</v>
      </c>
      <c r="B41" s="9" t="s">
        <v>237</v>
      </c>
      <c r="C41" s="9" t="s">
        <v>310</v>
      </c>
      <c r="D41" s="10" t="s">
        <v>237</v>
      </c>
      <c r="E41" s="9" t="s">
        <v>237</v>
      </c>
      <c r="F41" s="4" t="s">
        <v>310</v>
      </c>
      <c r="G41" s="4" t="s">
        <v>308</v>
      </c>
      <c r="H41" s="4" t="s">
        <v>237</v>
      </c>
      <c r="I41" s="10" t="s">
        <v>237</v>
      </c>
      <c r="J41" s="9" t="s">
        <v>237</v>
      </c>
      <c r="K41" s="4" t="s">
        <v>310</v>
      </c>
      <c r="L41" s="4" t="s">
        <v>308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310</v>
      </c>
      <c r="U41" s="10" t="s">
        <v>237</v>
      </c>
    </row>
    <row r="42" spans="1:21" x14ac:dyDescent="0.25">
      <c r="A42" s="4"/>
      <c r="B42" s="9" t="s">
        <v>273</v>
      </c>
      <c r="C42" s="9" t="s">
        <v>270</v>
      </c>
      <c r="D42" s="10" t="s">
        <v>247</v>
      </c>
      <c r="E42" s="9" t="s">
        <v>315</v>
      </c>
      <c r="F42" s="4" t="s">
        <v>246</v>
      </c>
      <c r="G42" s="4" t="s">
        <v>270</v>
      </c>
      <c r="H42" s="4" t="s">
        <v>245</v>
      </c>
      <c r="I42" s="10" t="s">
        <v>245</v>
      </c>
      <c r="J42" s="9" t="s">
        <v>315</v>
      </c>
      <c r="K42" s="4" t="s">
        <v>246</v>
      </c>
      <c r="L42" s="4" t="s">
        <v>270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227</v>
      </c>
      <c r="U42" s="10" t="s">
        <v>246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322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245</v>
      </c>
      <c r="C45" s="9" t="s">
        <v>245</v>
      </c>
      <c r="D45" s="10" t="s">
        <v>245</v>
      </c>
      <c r="E45" s="9" t="s">
        <v>245</v>
      </c>
      <c r="F45" s="4" t="s">
        <v>245</v>
      </c>
      <c r="G45" s="4" t="s">
        <v>245</v>
      </c>
      <c r="H45" s="4" t="s">
        <v>245</v>
      </c>
      <c r="I45" s="10" t="s">
        <v>245</v>
      </c>
      <c r="J45" s="9" t="s">
        <v>245</v>
      </c>
      <c r="K45" s="4" t="s">
        <v>245</v>
      </c>
      <c r="L45" s="4" t="s">
        <v>245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245</v>
      </c>
      <c r="S45" s="9" t="s">
        <v>245</v>
      </c>
      <c r="T45" s="4" t="s">
        <v>245</v>
      </c>
      <c r="U45" s="10" t="s">
        <v>245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47" priority="13">
      <formula>$B$18&gt;0</formula>
    </cfRule>
  </conditionalFormatting>
  <conditionalFormatting sqref="A22:U22">
    <cfRule type="expression" dxfId="1246" priority="12">
      <formula>A22&lt;&gt;""</formula>
    </cfRule>
  </conditionalFormatting>
  <conditionalFormatting sqref="A25:U25">
    <cfRule type="expression" dxfId="1245" priority="11">
      <formula>A25&lt;&gt;""</formula>
    </cfRule>
  </conditionalFormatting>
  <conditionalFormatting sqref="A28:U28">
    <cfRule type="expression" dxfId="1244" priority="10">
      <formula>A28&lt;&gt;""</formula>
    </cfRule>
  </conditionalFormatting>
  <conditionalFormatting sqref="A31:U31">
    <cfRule type="expression" dxfId="1243" priority="9">
      <formula>A31&lt;&gt;""</formula>
    </cfRule>
  </conditionalFormatting>
  <conditionalFormatting sqref="A34:U34">
    <cfRule type="expression" dxfId="1242" priority="8">
      <formula>A34&lt;&gt;""</formula>
    </cfRule>
  </conditionalFormatting>
  <conditionalFormatting sqref="A37:U37">
    <cfRule type="expression" dxfId="1241" priority="7">
      <formula>A37&lt;&gt;""</formula>
    </cfRule>
  </conditionalFormatting>
  <conditionalFormatting sqref="A40:U40">
    <cfRule type="expression" dxfId="1240" priority="6">
      <formula>A40&lt;&gt;""</formula>
    </cfRule>
  </conditionalFormatting>
  <conditionalFormatting sqref="A43:U43">
    <cfRule type="expression" dxfId="1239" priority="5">
      <formula>A43&lt;&gt;""</formula>
    </cfRule>
  </conditionalFormatting>
  <conditionalFormatting sqref="A46:U46">
    <cfRule type="expression" dxfId="1238" priority="4">
      <formula>A46&lt;&gt;""</formula>
    </cfRule>
  </conditionalFormatting>
  <conditionalFormatting sqref="A49:U49">
    <cfRule type="expression" dxfId="1237" priority="3">
      <formula>A49&lt;&gt;""</formula>
    </cfRule>
  </conditionalFormatting>
  <conditionalFormatting sqref="A52:U52">
    <cfRule type="expression" dxfId="1236" priority="2">
      <formula>A52&lt;&gt;""</formula>
    </cfRule>
  </conditionalFormatting>
  <conditionalFormatting sqref="A55:U55">
    <cfRule type="expression" dxfId="123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1224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1168</v>
      </c>
      <c r="B20" s="9" t="s">
        <v>358</v>
      </c>
      <c r="C20" s="9" t="s">
        <v>329</v>
      </c>
      <c r="D20" s="10" t="s">
        <v>354</v>
      </c>
      <c r="E20" s="9" t="s">
        <v>414</v>
      </c>
      <c r="F20" s="4" t="s">
        <v>328</v>
      </c>
      <c r="G20" s="4" t="s">
        <v>329</v>
      </c>
      <c r="H20" s="4" t="s">
        <v>359</v>
      </c>
      <c r="I20" s="10" t="s">
        <v>358</v>
      </c>
      <c r="J20" s="9" t="s">
        <v>414</v>
      </c>
      <c r="K20" s="4" t="s">
        <v>328</v>
      </c>
      <c r="L20" s="4" t="s">
        <v>329</v>
      </c>
      <c r="M20" s="4" t="s">
        <v>286</v>
      </c>
      <c r="N20" s="4" t="s">
        <v>288</v>
      </c>
      <c r="O20" s="4" t="s">
        <v>338</v>
      </c>
      <c r="P20" s="4" t="s">
        <v>254</v>
      </c>
      <c r="Q20" s="4" t="s">
        <v>353</v>
      </c>
      <c r="R20" s="10" t="s">
        <v>289</v>
      </c>
      <c r="S20" s="9" t="s">
        <v>383</v>
      </c>
      <c r="T20" s="4" t="s">
        <v>414</v>
      </c>
      <c r="U20" s="10" t="s">
        <v>354</v>
      </c>
    </row>
    <row r="21" spans="1:21" x14ac:dyDescent="0.25">
      <c r="A21" s="4"/>
      <c r="B21" s="9" t="s">
        <v>993</v>
      </c>
      <c r="C21" s="9" t="s">
        <v>803</v>
      </c>
      <c r="D21" s="10" t="s">
        <v>1225</v>
      </c>
      <c r="E21" s="9" t="s">
        <v>661</v>
      </c>
      <c r="F21" s="4" t="s">
        <v>654</v>
      </c>
      <c r="G21" s="4" t="s">
        <v>877</v>
      </c>
      <c r="H21" s="4" t="s">
        <v>314</v>
      </c>
      <c r="I21" s="10" t="s">
        <v>209</v>
      </c>
      <c r="J21" s="9" t="s">
        <v>661</v>
      </c>
      <c r="K21" s="4" t="s">
        <v>654</v>
      </c>
      <c r="L21" s="4" t="s">
        <v>877</v>
      </c>
      <c r="M21" s="4" t="s">
        <v>270</v>
      </c>
      <c r="N21" s="4" t="s">
        <v>246</v>
      </c>
      <c r="O21" s="4" t="s">
        <v>301</v>
      </c>
      <c r="P21" s="4" t="s">
        <v>273</v>
      </c>
      <c r="Q21" s="4" t="s">
        <v>246</v>
      </c>
      <c r="R21" s="10" t="s">
        <v>224</v>
      </c>
      <c r="S21" s="9" t="s">
        <v>408</v>
      </c>
      <c r="T21" s="4" t="s">
        <v>1226</v>
      </c>
      <c r="U21" s="10" t="s">
        <v>488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1170</v>
      </c>
      <c r="B23" s="9" t="s">
        <v>329</v>
      </c>
      <c r="C23" s="9" t="s">
        <v>329</v>
      </c>
      <c r="D23" s="10" t="s">
        <v>358</v>
      </c>
      <c r="E23" s="9" t="s">
        <v>328</v>
      </c>
      <c r="F23" s="4" t="s">
        <v>353</v>
      </c>
      <c r="G23" s="4" t="s">
        <v>329</v>
      </c>
      <c r="H23" s="4" t="s">
        <v>354</v>
      </c>
      <c r="I23" s="10" t="s">
        <v>384</v>
      </c>
      <c r="J23" s="9" t="s">
        <v>328</v>
      </c>
      <c r="K23" s="4" t="s">
        <v>353</v>
      </c>
      <c r="L23" s="4" t="s">
        <v>329</v>
      </c>
      <c r="M23" s="4" t="s">
        <v>338</v>
      </c>
      <c r="N23" s="4" t="s">
        <v>287</v>
      </c>
      <c r="O23" s="4" t="s">
        <v>340</v>
      </c>
      <c r="P23" s="4" t="s">
        <v>383</v>
      </c>
      <c r="Q23" s="4" t="s">
        <v>477</v>
      </c>
      <c r="R23" s="10" t="s">
        <v>383</v>
      </c>
      <c r="S23" s="9" t="s">
        <v>326</v>
      </c>
      <c r="T23" s="4" t="s">
        <v>358</v>
      </c>
      <c r="U23" s="10" t="s">
        <v>358</v>
      </c>
    </row>
    <row r="24" spans="1:21" x14ac:dyDescent="0.25">
      <c r="A24" s="4"/>
      <c r="B24" s="9" t="s">
        <v>1227</v>
      </c>
      <c r="C24" s="9" t="s">
        <v>803</v>
      </c>
      <c r="D24" s="10" t="s">
        <v>417</v>
      </c>
      <c r="E24" s="9" t="s">
        <v>1222</v>
      </c>
      <c r="F24" s="4" t="s">
        <v>576</v>
      </c>
      <c r="G24" s="4" t="s">
        <v>555</v>
      </c>
      <c r="H24" s="4" t="s">
        <v>269</v>
      </c>
      <c r="I24" s="10" t="s">
        <v>223</v>
      </c>
      <c r="J24" s="9" t="s">
        <v>1222</v>
      </c>
      <c r="K24" s="4" t="s">
        <v>576</v>
      </c>
      <c r="L24" s="4" t="s">
        <v>555</v>
      </c>
      <c r="M24" s="4" t="s">
        <v>244</v>
      </c>
      <c r="N24" s="4" t="s">
        <v>210</v>
      </c>
      <c r="O24" s="4" t="s">
        <v>207</v>
      </c>
      <c r="P24" s="4" t="s">
        <v>247</v>
      </c>
      <c r="Q24" s="4" t="s">
        <v>247</v>
      </c>
      <c r="R24" s="10" t="s">
        <v>223</v>
      </c>
      <c r="S24" s="9" t="s">
        <v>409</v>
      </c>
      <c r="T24" s="4" t="s">
        <v>1228</v>
      </c>
      <c r="U24" s="10" t="s">
        <v>512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169</v>
      </c>
      <c r="K25" s="4" t="s">
        <v>250</v>
      </c>
      <c r="L25" s="4" t="s">
        <v>250</v>
      </c>
      <c r="M25" s="4" t="s">
        <v>250</v>
      </c>
      <c r="N25" s="4" t="s">
        <v>1207</v>
      </c>
      <c r="O25" s="4" t="s">
        <v>250</v>
      </c>
      <c r="P25" s="4" t="s">
        <v>250</v>
      </c>
      <c r="Q25" s="4" t="s">
        <v>250</v>
      </c>
      <c r="R25" s="10" t="s">
        <v>169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1171</v>
      </c>
      <c r="B26" s="9" t="s">
        <v>358</v>
      </c>
      <c r="C26" s="9" t="s">
        <v>414</v>
      </c>
      <c r="D26" s="10" t="s">
        <v>329</v>
      </c>
      <c r="E26" s="9" t="s">
        <v>354</v>
      </c>
      <c r="F26" s="4" t="s">
        <v>374</v>
      </c>
      <c r="G26" s="4" t="s">
        <v>328</v>
      </c>
      <c r="H26" s="4" t="s">
        <v>354</v>
      </c>
      <c r="I26" s="10" t="s">
        <v>289</v>
      </c>
      <c r="J26" s="9" t="s">
        <v>354</v>
      </c>
      <c r="K26" s="4" t="s">
        <v>374</v>
      </c>
      <c r="L26" s="4" t="s">
        <v>328</v>
      </c>
      <c r="M26" s="4" t="s">
        <v>307</v>
      </c>
      <c r="N26" s="4" t="s">
        <v>358</v>
      </c>
      <c r="O26" s="4" t="s">
        <v>261</v>
      </c>
      <c r="P26" s="4" t="s">
        <v>234</v>
      </c>
      <c r="Q26" s="4" t="s">
        <v>358</v>
      </c>
      <c r="R26" s="10" t="s">
        <v>328</v>
      </c>
      <c r="S26" s="9" t="s">
        <v>342</v>
      </c>
      <c r="T26" s="4" t="s">
        <v>329</v>
      </c>
      <c r="U26" s="10" t="s">
        <v>358</v>
      </c>
    </row>
    <row r="27" spans="1:21" x14ac:dyDescent="0.25">
      <c r="A27" s="4"/>
      <c r="B27" s="9" t="s">
        <v>1229</v>
      </c>
      <c r="C27" s="9" t="s">
        <v>202</v>
      </c>
      <c r="D27" s="10" t="s">
        <v>202</v>
      </c>
      <c r="E27" s="9" t="s">
        <v>900</v>
      </c>
      <c r="F27" s="4" t="s">
        <v>538</v>
      </c>
      <c r="G27" s="4" t="s">
        <v>757</v>
      </c>
      <c r="H27" s="4" t="s">
        <v>269</v>
      </c>
      <c r="I27" s="10" t="s">
        <v>271</v>
      </c>
      <c r="J27" s="9" t="s">
        <v>900</v>
      </c>
      <c r="K27" s="4" t="s">
        <v>538</v>
      </c>
      <c r="L27" s="4" t="s">
        <v>757</v>
      </c>
      <c r="M27" s="4" t="s">
        <v>316</v>
      </c>
      <c r="N27" s="4" t="s">
        <v>247</v>
      </c>
      <c r="O27" s="4" t="s">
        <v>224</v>
      </c>
      <c r="P27" s="4" t="s">
        <v>316</v>
      </c>
      <c r="Q27" s="4" t="s">
        <v>246</v>
      </c>
      <c r="R27" s="10" t="s">
        <v>208</v>
      </c>
      <c r="S27" s="9" t="s">
        <v>537</v>
      </c>
      <c r="T27" s="4" t="s">
        <v>860</v>
      </c>
      <c r="U27" s="10" t="s">
        <v>512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170</v>
      </c>
      <c r="L28" s="4" t="s">
        <v>250</v>
      </c>
      <c r="M28" s="4" t="s">
        <v>250</v>
      </c>
      <c r="N28" s="4" t="s">
        <v>250</v>
      </c>
      <c r="O28" s="4" t="s">
        <v>166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1173</v>
      </c>
      <c r="B29" s="9" t="s">
        <v>235</v>
      </c>
      <c r="C29" s="9" t="s">
        <v>235</v>
      </c>
      <c r="D29" s="10" t="s">
        <v>235</v>
      </c>
      <c r="E29" s="9" t="s">
        <v>325</v>
      </c>
      <c r="F29" s="4" t="s">
        <v>326</v>
      </c>
      <c r="G29" s="4" t="s">
        <v>374</v>
      </c>
      <c r="H29" s="4" t="s">
        <v>234</v>
      </c>
      <c r="I29" s="10" t="s">
        <v>326</v>
      </c>
      <c r="J29" s="9" t="s">
        <v>325</v>
      </c>
      <c r="K29" s="4" t="s">
        <v>326</v>
      </c>
      <c r="L29" s="4" t="s">
        <v>374</v>
      </c>
      <c r="M29" s="4" t="s">
        <v>237</v>
      </c>
      <c r="N29" s="4" t="s">
        <v>237</v>
      </c>
      <c r="O29" s="4" t="s">
        <v>237</v>
      </c>
      <c r="P29" s="4" t="s">
        <v>383</v>
      </c>
      <c r="Q29" s="4" t="s">
        <v>237</v>
      </c>
      <c r="R29" s="10" t="s">
        <v>326</v>
      </c>
      <c r="S29" s="9" t="s">
        <v>354</v>
      </c>
      <c r="T29" s="4" t="s">
        <v>325</v>
      </c>
      <c r="U29" s="10" t="s">
        <v>239</v>
      </c>
    </row>
    <row r="30" spans="1:21" x14ac:dyDescent="0.25">
      <c r="A30" s="4"/>
      <c r="B30" s="9" t="s">
        <v>1230</v>
      </c>
      <c r="C30" s="9" t="s">
        <v>368</v>
      </c>
      <c r="D30" s="10" t="s">
        <v>297</v>
      </c>
      <c r="E30" s="9" t="s">
        <v>1231</v>
      </c>
      <c r="F30" s="4" t="s">
        <v>398</v>
      </c>
      <c r="G30" s="4" t="s">
        <v>508</v>
      </c>
      <c r="H30" s="4" t="s">
        <v>300</v>
      </c>
      <c r="I30" s="10" t="s">
        <v>227</v>
      </c>
      <c r="J30" s="9" t="s">
        <v>1231</v>
      </c>
      <c r="K30" s="4" t="s">
        <v>398</v>
      </c>
      <c r="L30" s="4" t="s">
        <v>508</v>
      </c>
      <c r="M30" s="4" t="s">
        <v>245</v>
      </c>
      <c r="N30" s="4" t="s">
        <v>245</v>
      </c>
      <c r="O30" s="4" t="s">
        <v>245</v>
      </c>
      <c r="P30" s="4" t="s">
        <v>247</v>
      </c>
      <c r="Q30" s="4" t="s">
        <v>245</v>
      </c>
      <c r="R30" s="10" t="s">
        <v>271</v>
      </c>
      <c r="S30" s="9" t="s">
        <v>538</v>
      </c>
      <c r="T30" s="4" t="s">
        <v>388</v>
      </c>
      <c r="U30" s="10" t="s">
        <v>298</v>
      </c>
    </row>
    <row r="31" spans="1:21" x14ac:dyDescent="0.25">
      <c r="A31" s="4"/>
      <c r="B31" s="9" t="s">
        <v>174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413</v>
      </c>
      <c r="T31" s="4" t="s">
        <v>174</v>
      </c>
      <c r="U31" s="10" t="s">
        <v>174</v>
      </c>
    </row>
    <row r="32" spans="1:21" x14ac:dyDescent="0.25">
      <c r="A32" s="4" t="s">
        <v>1174</v>
      </c>
      <c r="B32" s="9" t="s">
        <v>289</v>
      </c>
      <c r="C32" s="9" t="s">
        <v>355</v>
      </c>
      <c r="D32" s="10" t="s">
        <v>327</v>
      </c>
      <c r="E32" s="9" t="s">
        <v>327</v>
      </c>
      <c r="F32" s="4" t="s">
        <v>289</v>
      </c>
      <c r="G32" s="4" t="s">
        <v>355</v>
      </c>
      <c r="H32" s="4" t="s">
        <v>327</v>
      </c>
      <c r="I32" s="10" t="s">
        <v>340</v>
      </c>
      <c r="J32" s="9" t="s">
        <v>327</v>
      </c>
      <c r="K32" s="4" t="s">
        <v>289</v>
      </c>
      <c r="L32" s="4" t="s">
        <v>355</v>
      </c>
      <c r="M32" s="4" t="s">
        <v>328</v>
      </c>
      <c r="N32" s="4" t="s">
        <v>235</v>
      </c>
      <c r="O32" s="4" t="s">
        <v>237</v>
      </c>
      <c r="P32" s="4" t="s">
        <v>328</v>
      </c>
      <c r="Q32" s="4" t="s">
        <v>237</v>
      </c>
      <c r="R32" s="10" t="s">
        <v>339</v>
      </c>
      <c r="S32" s="9" t="s">
        <v>326</v>
      </c>
      <c r="T32" s="4" t="s">
        <v>289</v>
      </c>
      <c r="U32" s="10" t="s">
        <v>355</v>
      </c>
    </row>
    <row r="33" spans="1:21" x14ac:dyDescent="0.25">
      <c r="A33" s="4"/>
      <c r="B33" s="9" t="s">
        <v>1232</v>
      </c>
      <c r="C33" s="9" t="s">
        <v>1189</v>
      </c>
      <c r="D33" s="10" t="s">
        <v>643</v>
      </c>
      <c r="E33" s="9" t="s">
        <v>899</v>
      </c>
      <c r="F33" s="4" t="s">
        <v>350</v>
      </c>
      <c r="G33" s="4" t="s">
        <v>268</v>
      </c>
      <c r="H33" s="4" t="s">
        <v>427</v>
      </c>
      <c r="I33" s="10" t="s">
        <v>366</v>
      </c>
      <c r="J33" s="9" t="s">
        <v>899</v>
      </c>
      <c r="K33" s="4" t="s">
        <v>350</v>
      </c>
      <c r="L33" s="4" t="s">
        <v>268</v>
      </c>
      <c r="M33" s="4" t="s">
        <v>315</v>
      </c>
      <c r="N33" s="4" t="s">
        <v>246</v>
      </c>
      <c r="O33" s="4" t="s">
        <v>245</v>
      </c>
      <c r="P33" s="4" t="s">
        <v>244</v>
      </c>
      <c r="Q33" s="4" t="s">
        <v>245</v>
      </c>
      <c r="R33" s="10" t="s">
        <v>594</v>
      </c>
      <c r="S33" s="9" t="s">
        <v>409</v>
      </c>
      <c r="T33" s="4" t="s">
        <v>1233</v>
      </c>
      <c r="U33" s="10" t="s">
        <v>1179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173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165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319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310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310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310</v>
      </c>
    </row>
    <row r="36" spans="1:21" x14ac:dyDescent="0.25">
      <c r="A36" s="4"/>
      <c r="B36" s="9" t="s">
        <v>315</v>
      </c>
      <c r="C36" s="9" t="s">
        <v>245</v>
      </c>
      <c r="D36" s="10" t="s">
        <v>315</v>
      </c>
      <c r="E36" s="9" t="s">
        <v>245</v>
      </c>
      <c r="F36" s="4" t="s">
        <v>315</v>
      </c>
      <c r="G36" s="4" t="s">
        <v>245</v>
      </c>
      <c r="H36" s="4" t="s">
        <v>245</v>
      </c>
      <c r="I36" s="10" t="s">
        <v>245</v>
      </c>
      <c r="J36" s="9" t="s">
        <v>245</v>
      </c>
      <c r="K36" s="4" t="s">
        <v>315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245</v>
      </c>
      <c r="U36" s="10" t="s">
        <v>315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1184</v>
      </c>
      <c r="B38" s="9" t="s">
        <v>310</v>
      </c>
      <c r="C38" s="9" t="s">
        <v>310</v>
      </c>
      <c r="D38" s="10" t="s">
        <v>310</v>
      </c>
      <c r="E38" s="9" t="s">
        <v>310</v>
      </c>
      <c r="F38" s="4" t="s">
        <v>309</v>
      </c>
      <c r="G38" s="4" t="s">
        <v>237</v>
      </c>
      <c r="H38" s="4" t="s">
        <v>237</v>
      </c>
      <c r="I38" s="10" t="s">
        <v>237</v>
      </c>
      <c r="J38" s="9" t="s">
        <v>310</v>
      </c>
      <c r="K38" s="4" t="s">
        <v>309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309</v>
      </c>
      <c r="T38" s="4" t="s">
        <v>310</v>
      </c>
      <c r="U38" s="10" t="s">
        <v>310</v>
      </c>
    </row>
    <row r="39" spans="1:21" x14ac:dyDescent="0.25">
      <c r="A39" s="4"/>
      <c r="B39" s="9" t="s">
        <v>409</v>
      </c>
      <c r="C39" s="9" t="s">
        <v>273</v>
      </c>
      <c r="D39" s="10" t="s">
        <v>273</v>
      </c>
      <c r="E39" s="9" t="s">
        <v>271</v>
      </c>
      <c r="F39" s="4" t="s">
        <v>210</v>
      </c>
      <c r="G39" s="4" t="s">
        <v>316</v>
      </c>
      <c r="H39" s="4" t="s">
        <v>245</v>
      </c>
      <c r="I39" s="10" t="s">
        <v>245</v>
      </c>
      <c r="J39" s="9" t="s">
        <v>271</v>
      </c>
      <c r="K39" s="4" t="s">
        <v>210</v>
      </c>
      <c r="L39" s="4" t="s">
        <v>316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244</v>
      </c>
      <c r="T39" s="4" t="s">
        <v>301</v>
      </c>
      <c r="U39" s="10" t="s">
        <v>247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320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310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310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310</v>
      </c>
    </row>
    <row r="42" spans="1:21" x14ac:dyDescent="0.25">
      <c r="A42" s="4"/>
      <c r="B42" s="9" t="s">
        <v>210</v>
      </c>
      <c r="C42" s="9" t="s">
        <v>247</v>
      </c>
      <c r="D42" s="10" t="s">
        <v>244</v>
      </c>
      <c r="E42" s="9" t="s">
        <v>247</v>
      </c>
      <c r="F42" s="4" t="s">
        <v>315</v>
      </c>
      <c r="G42" s="4" t="s">
        <v>316</v>
      </c>
      <c r="H42" s="4" t="s">
        <v>245</v>
      </c>
      <c r="I42" s="10" t="s">
        <v>245</v>
      </c>
      <c r="J42" s="9" t="s">
        <v>247</v>
      </c>
      <c r="K42" s="4" t="s">
        <v>315</v>
      </c>
      <c r="L42" s="4" t="s">
        <v>316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244</v>
      </c>
      <c r="U42" s="10" t="s">
        <v>315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4" t="s">
        <v>322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245</v>
      </c>
      <c r="C45" s="9" t="s">
        <v>245</v>
      </c>
      <c r="D45" s="10" t="s">
        <v>245</v>
      </c>
      <c r="E45" s="9" t="s">
        <v>245</v>
      </c>
      <c r="F45" s="4" t="s">
        <v>245</v>
      </c>
      <c r="G45" s="4" t="s">
        <v>245</v>
      </c>
      <c r="H45" s="4" t="s">
        <v>245</v>
      </c>
      <c r="I45" s="10" t="s">
        <v>245</v>
      </c>
      <c r="J45" s="9" t="s">
        <v>245</v>
      </c>
      <c r="K45" s="4" t="s">
        <v>245</v>
      </c>
      <c r="L45" s="4" t="s">
        <v>245</v>
      </c>
      <c r="M45" s="4" t="s">
        <v>245</v>
      </c>
      <c r="N45" s="4" t="s">
        <v>245</v>
      </c>
      <c r="O45" s="4" t="s">
        <v>245</v>
      </c>
      <c r="P45" s="4" t="s">
        <v>245</v>
      </c>
      <c r="Q45" s="4" t="s">
        <v>245</v>
      </c>
      <c r="R45" s="10" t="s">
        <v>245</v>
      </c>
      <c r="S45" s="9" t="s">
        <v>245</v>
      </c>
      <c r="T45" s="4" t="s">
        <v>245</v>
      </c>
      <c r="U45" s="10" t="s">
        <v>245</v>
      </c>
    </row>
    <row r="46" spans="1:21" x14ac:dyDescent="0.25">
      <c r="A46" s="4"/>
      <c r="B46" s="9" t="s">
        <v>250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250</v>
      </c>
      <c r="T46" s="4" t="s">
        <v>250</v>
      </c>
      <c r="U46" s="10" t="s">
        <v>250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34" priority="13">
      <formula>$B$18&gt;0</formula>
    </cfRule>
  </conditionalFormatting>
  <conditionalFormatting sqref="A22:U22">
    <cfRule type="expression" dxfId="1233" priority="12">
      <formula>A22&lt;&gt;""</formula>
    </cfRule>
  </conditionalFormatting>
  <conditionalFormatting sqref="A25:U25">
    <cfRule type="expression" dxfId="1232" priority="11">
      <formula>A25&lt;&gt;""</formula>
    </cfRule>
  </conditionalFormatting>
  <conditionalFormatting sqref="A28:U28">
    <cfRule type="expression" dxfId="1231" priority="10">
      <formula>A28&lt;&gt;""</formula>
    </cfRule>
  </conditionalFormatting>
  <conditionalFormatting sqref="A31:U31">
    <cfRule type="expression" dxfId="1230" priority="9">
      <formula>A31&lt;&gt;""</formula>
    </cfRule>
  </conditionalFormatting>
  <conditionalFormatting sqref="A34:U34">
    <cfRule type="expression" dxfId="1229" priority="8">
      <formula>A34&lt;&gt;""</formula>
    </cfRule>
  </conditionalFormatting>
  <conditionalFormatting sqref="A37:U37">
    <cfRule type="expression" dxfId="1228" priority="7">
      <formula>A37&lt;&gt;""</formula>
    </cfRule>
  </conditionalFormatting>
  <conditionalFormatting sqref="A40:U40">
    <cfRule type="expression" dxfId="1227" priority="6">
      <formula>A40&lt;&gt;""</formula>
    </cfRule>
  </conditionalFormatting>
  <conditionalFormatting sqref="A43:U43">
    <cfRule type="expression" dxfId="1226" priority="5">
      <formula>A43&lt;&gt;""</formula>
    </cfRule>
  </conditionalFormatting>
  <conditionalFormatting sqref="A46:U46">
    <cfRule type="expression" dxfId="1225" priority="4">
      <formula>A46&lt;&gt;""</formula>
    </cfRule>
  </conditionalFormatting>
  <conditionalFormatting sqref="A49:U49">
    <cfRule type="expression" dxfId="1224" priority="3">
      <formula>A49&lt;&gt;""</formula>
    </cfRule>
  </conditionalFormatting>
  <conditionalFormatting sqref="A52:U52">
    <cfRule type="expression" dxfId="1223" priority="2">
      <formula>A52&lt;&gt;""</formula>
    </cfRule>
  </conditionalFormatting>
  <conditionalFormatting sqref="A55:U55">
    <cfRule type="expression" dxfId="122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1234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339</v>
      </c>
      <c r="C20" s="9" t="s">
        <v>342</v>
      </c>
      <c r="D20" s="10" t="s">
        <v>338</v>
      </c>
      <c r="E20" s="9" t="s">
        <v>341</v>
      </c>
      <c r="F20" s="4" t="s">
        <v>497</v>
      </c>
      <c r="G20" s="4" t="s">
        <v>283</v>
      </c>
      <c r="H20" s="4" t="s">
        <v>497</v>
      </c>
      <c r="I20" s="10" t="s">
        <v>402</v>
      </c>
      <c r="J20" s="9" t="s">
        <v>341</v>
      </c>
      <c r="K20" s="4" t="s">
        <v>497</v>
      </c>
      <c r="L20" s="4" t="s">
        <v>283</v>
      </c>
      <c r="M20" s="4" t="s">
        <v>259</v>
      </c>
      <c r="N20" s="4" t="s">
        <v>341</v>
      </c>
      <c r="O20" s="4" t="s">
        <v>476</v>
      </c>
      <c r="P20" s="4" t="s">
        <v>339</v>
      </c>
      <c r="Q20" s="4" t="s">
        <v>289</v>
      </c>
      <c r="R20" s="10" t="s">
        <v>359</v>
      </c>
      <c r="S20" s="9" t="s">
        <v>430</v>
      </c>
      <c r="T20" s="4" t="s">
        <v>339</v>
      </c>
      <c r="U20" s="10" t="s">
        <v>353</v>
      </c>
    </row>
    <row r="21" spans="1:21" x14ac:dyDescent="0.25">
      <c r="A21" s="4"/>
      <c r="B21" s="9" t="s">
        <v>1235</v>
      </c>
      <c r="C21" s="9" t="s">
        <v>558</v>
      </c>
      <c r="D21" s="10" t="s">
        <v>345</v>
      </c>
      <c r="E21" s="9" t="s">
        <v>657</v>
      </c>
      <c r="F21" s="4" t="s">
        <v>903</v>
      </c>
      <c r="G21" s="4" t="s">
        <v>819</v>
      </c>
      <c r="H21" s="4" t="s">
        <v>350</v>
      </c>
      <c r="I21" s="10" t="s">
        <v>427</v>
      </c>
      <c r="J21" s="9" t="s">
        <v>657</v>
      </c>
      <c r="K21" s="4" t="s">
        <v>903</v>
      </c>
      <c r="L21" s="4" t="s">
        <v>819</v>
      </c>
      <c r="M21" s="4" t="s">
        <v>210</v>
      </c>
      <c r="N21" s="4" t="s">
        <v>244</v>
      </c>
      <c r="O21" s="4" t="s">
        <v>409</v>
      </c>
      <c r="P21" s="4" t="s">
        <v>210</v>
      </c>
      <c r="Q21" s="4" t="s">
        <v>246</v>
      </c>
      <c r="R21" s="10" t="s">
        <v>408</v>
      </c>
      <c r="S21" s="9" t="s">
        <v>242</v>
      </c>
      <c r="T21" s="4" t="s">
        <v>1236</v>
      </c>
      <c r="U21" s="10" t="s">
        <v>705</v>
      </c>
    </row>
    <row r="22" spans="1:21" x14ac:dyDescent="0.25">
      <c r="A22" s="4"/>
      <c r="B22" s="9" t="s">
        <v>1237</v>
      </c>
      <c r="C22" s="9" t="s">
        <v>250</v>
      </c>
      <c r="D22" s="10" t="s">
        <v>250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1146</v>
      </c>
      <c r="K22" s="4" t="s">
        <v>165</v>
      </c>
      <c r="L22" s="4" t="s">
        <v>165</v>
      </c>
      <c r="M22" s="4" t="s">
        <v>250</v>
      </c>
      <c r="N22" s="4" t="s">
        <v>250</v>
      </c>
      <c r="O22" s="4" t="s">
        <v>1207</v>
      </c>
      <c r="P22" s="4" t="s">
        <v>250</v>
      </c>
      <c r="Q22" s="4" t="s">
        <v>250</v>
      </c>
      <c r="R22" s="10" t="s">
        <v>170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514</v>
      </c>
      <c r="B23" s="9" t="s">
        <v>545</v>
      </c>
      <c r="C23" s="9" t="s">
        <v>478</v>
      </c>
      <c r="D23" s="10" t="s">
        <v>544</v>
      </c>
      <c r="E23" s="9" t="s">
        <v>547</v>
      </c>
      <c r="F23" s="4" t="s">
        <v>480</v>
      </c>
      <c r="G23" s="4" t="s">
        <v>847</v>
      </c>
      <c r="H23" s="4" t="s">
        <v>548</v>
      </c>
      <c r="I23" s="10" t="s">
        <v>546</v>
      </c>
      <c r="J23" s="9" t="s">
        <v>547</v>
      </c>
      <c r="K23" s="4" t="s">
        <v>480</v>
      </c>
      <c r="L23" s="4" t="s">
        <v>847</v>
      </c>
      <c r="M23" s="4" t="s">
        <v>258</v>
      </c>
      <c r="N23" s="4" t="s">
        <v>479</v>
      </c>
      <c r="O23" s="4" t="s">
        <v>252</v>
      </c>
      <c r="P23" s="4" t="s">
        <v>441</v>
      </c>
      <c r="Q23" s="4" t="s">
        <v>445</v>
      </c>
      <c r="R23" s="10" t="s">
        <v>478</v>
      </c>
      <c r="S23" s="9" t="s">
        <v>430</v>
      </c>
      <c r="T23" s="4" t="s">
        <v>545</v>
      </c>
      <c r="U23" s="10" t="s">
        <v>546</v>
      </c>
    </row>
    <row r="24" spans="1:21" x14ac:dyDescent="0.25">
      <c r="A24" s="4"/>
      <c r="B24" s="9" t="s">
        <v>1238</v>
      </c>
      <c r="C24" s="9" t="s">
        <v>1013</v>
      </c>
      <c r="D24" s="10" t="s">
        <v>1239</v>
      </c>
      <c r="E24" s="9" t="s">
        <v>729</v>
      </c>
      <c r="F24" s="4" t="s">
        <v>424</v>
      </c>
      <c r="G24" s="4" t="s">
        <v>1240</v>
      </c>
      <c r="H24" s="4" t="s">
        <v>773</v>
      </c>
      <c r="I24" s="10" t="s">
        <v>249</v>
      </c>
      <c r="J24" s="9" t="s">
        <v>729</v>
      </c>
      <c r="K24" s="4" t="s">
        <v>424</v>
      </c>
      <c r="L24" s="4" t="s">
        <v>1240</v>
      </c>
      <c r="M24" s="4" t="s">
        <v>270</v>
      </c>
      <c r="N24" s="4" t="s">
        <v>273</v>
      </c>
      <c r="O24" s="4" t="s">
        <v>366</v>
      </c>
      <c r="P24" s="4" t="s">
        <v>224</v>
      </c>
      <c r="Q24" s="4" t="s">
        <v>300</v>
      </c>
      <c r="R24" s="10" t="s">
        <v>688</v>
      </c>
      <c r="S24" s="9" t="s">
        <v>877</v>
      </c>
      <c r="T24" s="4" t="s">
        <v>1069</v>
      </c>
      <c r="U24" s="10" t="s">
        <v>1241</v>
      </c>
    </row>
    <row r="25" spans="1:21" x14ac:dyDescent="0.25">
      <c r="A25" s="4"/>
      <c r="B25" s="9" t="s">
        <v>1242</v>
      </c>
      <c r="C25" s="9" t="s">
        <v>250</v>
      </c>
      <c r="D25" s="10" t="s">
        <v>250</v>
      </c>
      <c r="E25" s="9" t="s">
        <v>673</v>
      </c>
      <c r="F25" s="4" t="s">
        <v>160</v>
      </c>
      <c r="G25" s="4" t="s">
        <v>160</v>
      </c>
      <c r="H25" s="4" t="s">
        <v>160</v>
      </c>
      <c r="I25" s="10" t="s">
        <v>250</v>
      </c>
      <c r="J25" s="9" t="s">
        <v>1146</v>
      </c>
      <c r="K25" s="4" t="s">
        <v>165</v>
      </c>
      <c r="L25" s="4" t="s">
        <v>165</v>
      </c>
      <c r="M25" s="4" t="s">
        <v>250</v>
      </c>
      <c r="N25" s="4" t="s">
        <v>250</v>
      </c>
      <c r="O25" s="4" t="s">
        <v>165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391</v>
      </c>
      <c r="B26" s="9" t="s">
        <v>308</v>
      </c>
      <c r="C26" s="9" t="s">
        <v>308</v>
      </c>
      <c r="D26" s="10" t="s">
        <v>310</v>
      </c>
      <c r="E26" s="9" t="s">
        <v>310</v>
      </c>
      <c r="F26" s="4" t="s">
        <v>310</v>
      </c>
      <c r="G26" s="4" t="s">
        <v>308</v>
      </c>
      <c r="H26" s="4" t="s">
        <v>473</v>
      </c>
      <c r="I26" s="10" t="s">
        <v>237</v>
      </c>
      <c r="J26" s="9" t="s">
        <v>310</v>
      </c>
      <c r="K26" s="4" t="s">
        <v>310</v>
      </c>
      <c r="L26" s="4" t="s">
        <v>308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307</v>
      </c>
      <c r="R26" s="10" t="s">
        <v>307</v>
      </c>
      <c r="S26" s="9" t="s">
        <v>237</v>
      </c>
      <c r="T26" s="4" t="s">
        <v>308</v>
      </c>
      <c r="U26" s="10" t="s">
        <v>310</v>
      </c>
    </row>
    <row r="27" spans="1:21" x14ac:dyDescent="0.25">
      <c r="A27" s="4"/>
      <c r="B27" s="9" t="s">
        <v>314</v>
      </c>
      <c r="C27" s="9" t="s">
        <v>399</v>
      </c>
      <c r="D27" s="10" t="s">
        <v>224</v>
      </c>
      <c r="E27" s="9" t="s">
        <v>427</v>
      </c>
      <c r="F27" s="4" t="s">
        <v>247</v>
      </c>
      <c r="G27" s="4" t="s">
        <v>270</v>
      </c>
      <c r="H27" s="4" t="s">
        <v>244</v>
      </c>
      <c r="I27" s="10" t="s">
        <v>245</v>
      </c>
      <c r="J27" s="9" t="s">
        <v>427</v>
      </c>
      <c r="K27" s="4" t="s">
        <v>247</v>
      </c>
      <c r="L27" s="4" t="s">
        <v>270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321</v>
      </c>
      <c r="R27" s="10" t="s">
        <v>247</v>
      </c>
      <c r="S27" s="9" t="s">
        <v>321</v>
      </c>
      <c r="T27" s="4" t="s">
        <v>299</v>
      </c>
      <c r="U27" s="10" t="s">
        <v>300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310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310</v>
      </c>
    </row>
    <row r="30" spans="1:21" x14ac:dyDescent="0.25">
      <c r="A30" s="4"/>
      <c r="B30" s="9" t="s">
        <v>366</v>
      </c>
      <c r="C30" s="9" t="s">
        <v>300</v>
      </c>
      <c r="D30" s="10" t="s">
        <v>207</v>
      </c>
      <c r="E30" s="9" t="s">
        <v>209</v>
      </c>
      <c r="F30" s="4" t="s">
        <v>316</v>
      </c>
      <c r="G30" s="4" t="s">
        <v>316</v>
      </c>
      <c r="H30" s="4" t="s">
        <v>245</v>
      </c>
      <c r="I30" s="10" t="s">
        <v>245</v>
      </c>
      <c r="J30" s="9" t="s">
        <v>209</v>
      </c>
      <c r="K30" s="4" t="s">
        <v>316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273</v>
      </c>
      <c r="U30" s="10" t="s">
        <v>300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21" priority="13">
      <formula>$B$18&gt;0</formula>
    </cfRule>
  </conditionalFormatting>
  <conditionalFormatting sqref="A22:U22">
    <cfRule type="expression" dxfId="1220" priority="12">
      <formula>A22&lt;&gt;""</formula>
    </cfRule>
  </conditionalFormatting>
  <conditionalFormatting sqref="A25:U25">
    <cfRule type="expression" dxfId="1219" priority="11">
      <formula>A25&lt;&gt;""</formula>
    </cfRule>
  </conditionalFormatting>
  <conditionalFormatting sqref="A28:U28">
    <cfRule type="expression" dxfId="1218" priority="10">
      <formula>A28&lt;&gt;""</formula>
    </cfRule>
  </conditionalFormatting>
  <conditionalFormatting sqref="A31:U31">
    <cfRule type="expression" dxfId="1217" priority="9">
      <formula>A31&lt;&gt;""</formula>
    </cfRule>
  </conditionalFormatting>
  <conditionalFormatting sqref="A34:U34">
    <cfRule type="expression" dxfId="1216" priority="8">
      <formula>A34&lt;&gt;""</formula>
    </cfRule>
  </conditionalFormatting>
  <conditionalFormatting sqref="A37:U37">
    <cfRule type="expression" dxfId="1215" priority="7">
      <formula>A37&lt;&gt;""</formula>
    </cfRule>
  </conditionalFormatting>
  <conditionalFormatting sqref="A40:U40">
    <cfRule type="expression" dxfId="1214" priority="6">
      <formula>A40&lt;&gt;""</formula>
    </cfRule>
  </conditionalFormatting>
  <conditionalFormatting sqref="A43:U43">
    <cfRule type="expression" dxfId="1213" priority="5">
      <formula>A43&lt;&gt;""</formula>
    </cfRule>
  </conditionalFormatting>
  <conditionalFormatting sqref="A46:U46">
    <cfRule type="expression" dxfId="1212" priority="4">
      <formula>A46&lt;&gt;""</formula>
    </cfRule>
  </conditionalFormatting>
  <conditionalFormatting sqref="A49:U49">
    <cfRule type="expression" dxfId="1211" priority="3">
      <formula>A49&lt;&gt;""</formula>
    </cfRule>
  </conditionalFormatting>
  <conditionalFormatting sqref="A52:U52">
    <cfRule type="expression" dxfId="1210" priority="2">
      <formula>A52&lt;&gt;""</formula>
    </cfRule>
  </conditionalFormatting>
  <conditionalFormatting sqref="A55:U55">
    <cfRule type="expression" dxfId="120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1243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291</v>
      </c>
      <c r="C20" s="9" t="s">
        <v>338</v>
      </c>
      <c r="D20" s="10" t="s">
        <v>285</v>
      </c>
      <c r="E20" s="9" t="s">
        <v>342</v>
      </c>
      <c r="F20" s="4" t="s">
        <v>282</v>
      </c>
      <c r="G20" s="4" t="s">
        <v>261</v>
      </c>
      <c r="H20" s="4" t="s">
        <v>282</v>
      </c>
      <c r="I20" s="10" t="s">
        <v>402</v>
      </c>
      <c r="J20" s="9" t="s">
        <v>342</v>
      </c>
      <c r="K20" s="4" t="s">
        <v>282</v>
      </c>
      <c r="L20" s="4" t="s">
        <v>261</v>
      </c>
      <c r="M20" s="4" t="s">
        <v>414</v>
      </c>
      <c r="N20" s="4" t="s">
        <v>341</v>
      </c>
      <c r="O20" s="4" t="s">
        <v>440</v>
      </c>
      <c r="P20" s="4" t="s">
        <v>354</v>
      </c>
      <c r="Q20" s="4" t="s">
        <v>288</v>
      </c>
      <c r="R20" s="10" t="s">
        <v>284</v>
      </c>
      <c r="S20" s="9" t="s">
        <v>442</v>
      </c>
      <c r="T20" s="4" t="s">
        <v>291</v>
      </c>
      <c r="U20" s="10" t="s">
        <v>340</v>
      </c>
    </row>
    <row r="21" spans="1:21" x14ac:dyDescent="0.25">
      <c r="A21" s="4"/>
      <c r="B21" s="9" t="s">
        <v>1244</v>
      </c>
      <c r="C21" s="9" t="s">
        <v>860</v>
      </c>
      <c r="D21" s="10" t="s">
        <v>821</v>
      </c>
      <c r="E21" s="9" t="s">
        <v>1245</v>
      </c>
      <c r="F21" s="4" t="s">
        <v>512</v>
      </c>
      <c r="G21" s="4" t="s">
        <v>311</v>
      </c>
      <c r="H21" s="4" t="s">
        <v>591</v>
      </c>
      <c r="I21" s="10" t="s">
        <v>399</v>
      </c>
      <c r="J21" s="9" t="s">
        <v>1245</v>
      </c>
      <c r="K21" s="4" t="s">
        <v>512</v>
      </c>
      <c r="L21" s="4" t="s">
        <v>311</v>
      </c>
      <c r="M21" s="4" t="s">
        <v>315</v>
      </c>
      <c r="N21" s="4" t="s">
        <v>244</v>
      </c>
      <c r="O21" s="4" t="s">
        <v>348</v>
      </c>
      <c r="P21" s="4" t="s">
        <v>270</v>
      </c>
      <c r="Q21" s="4" t="s">
        <v>316</v>
      </c>
      <c r="R21" s="10" t="s">
        <v>389</v>
      </c>
      <c r="S21" s="9" t="s">
        <v>744</v>
      </c>
      <c r="T21" s="4" t="s">
        <v>1178</v>
      </c>
      <c r="U21" s="10" t="s">
        <v>470</v>
      </c>
    </row>
    <row r="22" spans="1:21" x14ac:dyDescent="0.25">
      <c r="A22" s="4"/>
      <c r="B22" s="9" t="s">
        <v>1246</v>
      </c>
      <c r="C22" s="9" t="s">
        <v>250</v>
      </c>
      <c r="D22" s="10" t="s">
        <v>250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1146</v>
      </c>
      <c r="K22" s="4" t="s">
        <v>165</v>
      </c>
      <c r="L22" s="4" t="s">
        <v>165</v>
      </c>
      <c r="M22" s="4" t="s">
        <v>250</v>
      </c>
      <c r="N22" s="4" t="s">
        <v>250</v>
      </c>
      <c r="O22" s="4" t="s">
        <v>165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544</v>
      </c>
      <c r="C23" s="9" t="s">
        <v>257</v>
      </c>
      <c r="D23" s="10" t="s">
        <v>439</v>
      </c>
      <c r="E23" s="9" t="s">
        <v>478</v>
      </c>
      <c r="F23" s="4" t="s">
        <v>548</v>
      </c>
      <c r="G23" s="4" t="s">
        <v>440</v>
      </c>
      <c r="H23" s="4" t="s">
        <v>847</v>
      </c>
      <c r="I23" s="10" t="s">
        <v>441</v>
      </c>
      <c r="J23" s="9" t="s">
        <v>478</v>
      </c>
      <c r="K23" s="4" t="s">
        <v>548</v>
      </c>
      <c r="L23" s="4" t="s">
        <v>440</v>
      </c>
      <c r="M23" s="4" t="s">
        <v>546</v>
      </c>
      <c r="N23" s="4" t="s">
        <v>479</v>
      </c>
      <c r="O23" s="4" t="s">
        <v>290</v>
      </c>
      <c r="P23" s="4" t="s">
        <v>256</v>
      </c>
      <c r="Q23" s="4" t="s">
        <v>600</v>
      </c>
      <c r="R23" s="10" t="s">
        <v>442</v>
      </c>
      <c r="S23" s="9" t="s">
        <v>356</v>
      </c>
      <c r="T23" s="4" t="s">
        <v>257</v>
      </c>
      <c r="U23" s="10" t="s">
        <v>479</v>
      </c>
    </row>
    <row r="24" spans="1:21" x14ac:dyDescent="0.25">
      <c r="A24" s="4"/>
      <c r="B24" s="9" t="s">
        <v>910</v>
      </c>
      <c r="C24" s="9" t="s">
        <v>1247</v>
      </c>
      <c r="D24" s="10" t="s">
        <v>1095</v>
      </c>
      <c r="E24" s="9" t="s">
        <v>789</v>
      </c>
      <c r="F24" s="4" t="s">
        <v>332</v>
      </c>
      <c r="G24" s="4" t="s">
        <v>1248</v>
      </c>
      <c r="H24" s="4" t="s">
        <v>407</v>
      </c>
      <c r="I24" s="10" t="s">
        <v>397</v>
      </c>
      <c r="J24" s="9" t="s">
        <v>789</v>
      </c>
      <c r="K24" s="4" t="s">
        <v>332</v>
      </c>
      <c r="L24" s="4" t="s">
        <v>1248</v>
      </c>
      <c r="M24" s="4" t="s">
        <v>207</v>
      </c>
      <c r="N24" s="4" t="s">
        <v>273</v>
      </c>
      <c r="O24" s="4" t="s">
        <v>206</v>
      </c>
      <c r="P24" s="4" t="s">
        <v>366</v>
      </c>
      <c r="Q24" s="4" t="s">
        <v>300</v>
      </c>
      <c r="R24" s="10" t="s">
        <v>654</v>
      </c>
      <c r="S24" s="9" t="s">
        <v>529</v>
      </c>
      <c r="T24" s="4" t="s">
        <v>1249</v>
      </c>
      <c r="U24" s="10" t="s">
        <v>344</v>
      </c>
    </row>
    <row r="25" spans="1:21" x14ac:dyDescent="0.25">
      <c r="A25" s="4"/>
      <c r="B25" s="9" t="s">
        <v>1250</v>
      </c>
      <c r="C25" s="9" t="s">
        <v>250</v>
      </c>
      <c r="D25" s="10" t="s">
        <v>250</v>
      </c>
      <c r="E25" s="9" t="s">
        <v>561</v>
      </c>
      <c r="F25" s="4" t="s">
        <v>160</v>
      </c>
      <c r="G25" s="4" t="s">
        <v>160</v>
      </c>
      <c r="H25" s="4" t="s">
        <v>250</v>
      </c>
      <c r="I25" s="10" t="s">
        <v>250</v>
      </c>
      <c r="J25" s="9" t="s">
        <v>1146</v>
      </c>
      <c r="K25" s="4" t="s">
        <v>165</v>
      </c>
      <c r="L25" s="4" t="s">
        <v>1079</v>
      </c>
      <c r="M25" s="4" t="s">
        <v>250</v>
      </c>
      <c r="N25" s="4" t="s">
        <v>250</v>
      </c>
      <c r="O25" s="4" t="s">
        <v>1251</v>
      </c>
      <c r="P25" s="4" t="s">
        <v>1252</v>
      </c>
      <c r="Q25" s="4" t="s">
        <v>170</v>
      </c>
      <c r="R25" s="10" t="s">
        <v>250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310</v>
      </c>
      <c r="G26" s="4" t="s">
        <v>308</v>
      </c>
      <c r="H26" s="4" t="s">
        <v>237</v>
      </c>
      <c r="I26" s="10" t="s">
        <v>310</v>
      </c>
      <c r="J26" s="9" t="s">
        <v>310</v>
      </c>
      <c r="K26" s="4" t="s">
        <v>310</v>
      </c>
      <c r="L26" s="4" t="s">
        <v>308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307</v>
      </c>
      <c r="R26" s="10" t="s">
        <v>310</v>
      </c>
      <c r="S26" s="9" t="s">
        <v>237</v>
      </c>
      <c r="T26" s="4" t="s">
        <v>310</v>
      </c>
      <c r="U26" s="10" t="s">
        <v>310</v>
      </c>
    </row>
    <row r="27" spans="1:21" x14ac:dyDescent="0.25">
      <c r="A27" s="4"/>
      <c r="B27" s="9" t="s">
        <v>399</v>
      </c>
      <c r="C27" s="9" t="s">
        <v>227</v>
      </c>
      <c r="D27" s="10" t="s">
        <v>271</v>
      </c>
      <c r="E27" s="9" t="s">
        <v>207</v>
      </c>
      <c r="F27" s="4" t="s">
        <v>246</v>
      </c>
      <c r="G27" s="4" t="s">
        <v>270</v>
      </c>
      <c r="H27" s="4" t="s">
        <v>321</v>
      </c>
      <c r="I27" s="10" t="s">
        <v>316</v>
      </c>
      <c r="J27" s="9" t="s">
        <v>207</v>
      </c>
      <c r="K27" s="4" t="s">
        <v>246</v>
      </c>
      <c r="L27" s="4" t="s">
        <v>270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321</v>
      </c>
      <c r="R27" s="10" t="s">
        <v>316</v>
      </c>
      <c r="S27" s="9" t="s">
        <v>316</v>
      </c>
      <c r="T27" s="4" t="s">
        <v>209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310</v>
      </c>
      <c r="G29" s="4" t="s">
        <v>310</v>
      </c>
      <c r="H29" s="4" t="s">
        <v>237</v>
      </c>
      <c r="I29" s="10" t="s">
        <v>310</v>
      </c>
      <c r="J29" s="9" t="s">
        <v>310</v>
      </c>
      <c r="K29" s="4" t="s">
        <v>310</v>
      </c>
      <c r="L29" s="4" t="s">
        <v>310</v>
      </c>
      <c r="M29" s="4" t="s">
        <v>234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308</v>
      </c>
      <c r="T29" s="4" t="s">
        <v>310</v>
      </c>
      <c r="U29" s="10" t="s">
        <v>308</v>
      </c>
    </row>
    <row r="30" spans="1:21" x14ac:dyDescent="0.25">
      <c r="A30" s="4"/>
      <c r="B30" s="9" t="s">
        <v>348</v>
      </c>
      <c r="C30" s="9" t="s">
        <v>207</v>
      </c>
      <c r="D30" s="10" t="s">
        <v>223</v>
      </c>
      <c r="E30" s="9" t="s">
        <v>224</v>
      </c>
      <c r="F30" s="4" t="s">
        <v>315</v>
      </c>
      <c r="G30" s="4" t="s">
        <v>315</v>
      </c>
      <c r="H30" s="4" t="s">
        <v>245</v>
      </c>
      <c r="I30" s="10" t="s">
        <v>316</v>
      </c>
      <c r="J30" s="9" t="s">
        <v>224</v>
      </c>
      <c r="K30" s="4" t="s">
        <v>315</v>
      </c>
      <c r="L30" s="4" t="s">
        <v>315</v>
      </c>
      <c r="M30" s="4" t="s">
        <v>316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315</v>
      </c>
      <c r="T30" s="4" t="s">
        <v>207</v>
      </c>
      <c r="U30" s="10" t="s">
        <v>207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08" priority="13">
      <formula>$B$18&gt;0</formula>
    </cfRule>
  </conditionalFormatting>
  <conditionalFormatting sqref="A22:U22">
    <cfRule type="expression" dxfId="1207" priority="12">
      <formula>A22&lt;&gt;""</formula>
    </cfRule>
  </conditionalFormatting>
  <conditionalFormatting sqref="A25:U25">
    <cfRule type="expression" dxfId="1206" priority="11">
      <formula>A25&lt;&gt;""</formula>
    </cfRule>
  </conditionalFormatting>
  <conditionalFormatting sqref="A28:U28">
    <cfRule type="expression" dxfId="1205" priority="10">
      <formula>A28&lt;&gt;""</formula>
    </cfRule>
  </conditionalFormatting>
  <conditionalFormatting sqref="A31:U31">
    <cfRule type="expression" dxfId="1204" priority="9">
      <formula>A31&lt;&gt;""</formula>
    </cfRule>
  </conditionalFormatting>
  <conditionalFormatting sqref="A34:U34">
    <cfRule type="expression" dxfId="1203" priority="8">
      <formula>A34&lt;&gt;""</formula>
    </cfRule>
  </conditionalFormatting>
  <conditionalFormatting sqref="A37:U37">
    <cfRule type="expression" dxfId="1202" priority="7">
      <formula>A37&lt;&gt;""</formula>
    </cfRule>
  </conditionalFormatting>
  <conditionalFormatting sqref="A40:U40">
    <cfRule type="expression" dxfId="1201" priority="6">
      <formula>A40&lt;&gt;""</formula>
    </cfRule>
  </conditionalFormatting>
  <conditionalFormatting sqref="A43:U43">
    <cfRule type="expression" dxfId="1200" priority="5">
      <formula>A43&lt;&gt;""</formula>
    </cfRule>
  </conditionalFormatting>
  <conditionalFormatting sqref="A46:U46">
    <cfRule type="expression" dxfId="1199" priority="4">
      <formula>A46&lt;&gt;""</formula>
    </cfRule>
  </conditionalFormatting>
  <conditionalFormatting sqref="A49:U49">
    <cfRule type="expression" dxfId="1198" priority="3">
      <formula>A49&lt;&gt;""</formula>
    </cfRule>
  </conditionalFormatting>
  <conditionalFormatting sqref="A52:U52">
    <cfRule type="expression" dxfId="1197" priority="2">
      <formula>A52&lt;&gt;""</formula>
    </cfRule>
  </conditionalFormatting>
  <conditionalFormatting sqref="A55:U55">
    <cfRule type="expression" dxfId="119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1253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285</v>
      </c>
      <c r="C20" s="9" t="s">
        <v>291</v>
      </c>
      <c r="D20" s="10" t="s">
        <v>356</v>
      </c>
      <c r="E20" s="9" t="s">
        <v>342</v>
      </c>
      <c r="F20" s="4" t="s">
        <v>290</v>
      </c>
      <c r="G20" s="4" t="s">
        <v>282</v>
      </c>
      <c r="H20" s="4" t="s">
        <v>430</v>
      </c>
      <c r="I20" s="10" t="s">
        <v>356</v>
      </c>
      <c r="J20" s="9" t="s">
        <v>342</v>
      </c>
      <c r="K20" s="4" t="s">
        <v>290</v>
      </c>
      <c r="L20" s="4" t="s">
        <v>282</v>
      </c>
      <c r="M20" s="4" t="s">
        <v>545</v>
      </c>
      <c r="N20" s="4" t="s">
        <v>414</v>
      </c>
      <c r="O20" s="4" t="s">
        <v>290</v>
      </c>
      <c r="P20" s="4" t="s">
        <v>340</v>
      </c>
      <c r="Q20" s="4" t="s">
        <v>600</v>
      </c>
      <c r="R20" s="10" t="s">
        <v>260</v>
      </c>
      <c r="S20" s="9" t="s">
        <v>260</v>
      </c>
      <c r="T20" s="4" t="s">
        <v>356</v>
      </c>
      <c r="U20" s="10" t="s">
        <v>341</v>
      </c>
    </row>
    <row r="21" spans="1:21" x14ac:dyDescent="0.25">
      <c r="A21" s="4"/>
      <c r="B21" s="9" t="s">
        <v>1254</v>
      </c>
      <c r="C21" s="9" t="s">
        <v>1177</v>
      </c>
      <c r="D21" s="10" t="s">
        <v>1255</v>
      </c>
      <c r="E21" s="9" t="s">
        <v>1135</v>
      </c>
      <c r="F21" s="4" t="s">
        <v>718</v>
      </c>
      <c r="G21" s="4" t="s">
        <v>431</v>
      </c>
      <c r="H21" s="4" t="s">
        <v>556</v>
      </c>
      <c r="I21" s="10" t="s">
        <v>226</v>
      </c>
      <c r="J21" s="9" t="s">
        <v>1135</v>
      </c>
      <c r="K21" s="4" t="s">
        <v>718</v>
      </c>
      <c r="L21" s="4" t="s">
        <v>431</v>
      </c>
      <c r="M21" s="4" t="s">
        <v>227</v>
      </c>
      <c r="N21" s="4" t="s">
        <v>247</v>
      </c>
      <c r="O21" s="4" t="s">
        <v>206</v>
      </c>
      <c r="P21" s="4" t="s">
        <v>270</v>
      </c>
      <c r="Q21" s="4" t="s">
        <v>300</v>
      </c>
      <c r="R21" s="10" t="s">
        <v>318</v>
      </c>
      <c r="S21" s="9" t="s">
        <v>275</v>
      </c>
      <c r="T21" s="4" t="s">
        <v>1256</v>
      </c>
      <c r="U21" s="10" t="s">
        <v>472</v>
      </c>
    </row>
    <row r="22" spans="1:21" x14ac:dyDescent="0.25">
      <c r="A22" s="4"/>
      <c r="B22" s="9" t="s">
        <v>1257</v>
      </c>
      <c r="C22" s="9" t="s">
        <v>250</v>
      </c>
      <c r="D22" s="10" t="s">
        <v>250</v>
      </c>
      <c r="E22" s="9" t="s">
        <v>673</v>
      </c>
      <c r="F22" s="4" t="s">
        <v>160</v>
      </c>
      <c r="G22" s="4" t="s">
        <v>160</v>
      </c>
      <c r="H22" s="4" t="s">
        <v>160</v>
      </c>
      <c r="I22" s="10" t="s">
        <v>250</v>
      </c>
      <c r="J22" s="9" t="s">
        <v>1258</v>
      </c>
      <c r="K22" s="4" t="s">
        <v>1045</v>
      </c>
      <c r="L22" s="4" t="s">
        <v>1045</v>
      </c>
      <c r="M22" s="4" t="s">
        <v>1079</v>
      </c>
      <c r="N22" s="4" t="s">
        <v>172</v>
      </c>
      <c r="O22" s="4" t="s">
        <v>172</v>
      </c>
      <c r="P22" s="4" t="s">
        <v>1259</v>
      </c>
      <c r="Q22" s="4" t="s">
        <v>810</v>
      </c>
      <c r="R22" s="10" t="s">
        <v>1045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442</v>
      </c>
      <c r="C23" s="9" t="s">
        <v>544</v>
      </c>
      <c r="D23" s="10" t="s">
        <v>848</v>
      </c>
      <c r="E23" s="9" t="s">
        <v>545</v>
      </c>
      <c r="F23" s="4" t="s">
        <v>259</v>
      </c>
      <c r="G23" s="4" t="s">
        <v>440</v>
      </c>
      <c r="H23" s="4" t="s">
        <v>477</v>
      </c>
      <c r="I23" s="10" t="s">
        <v>544</v>
      </c>
      <c r="J23" s="9" t="s">
        <v>545</v>
      </c>
      <c r="K23" s="4" t="s">
        <v>259</v>
      </c>
      <c r="L23" s="4" t="s">
        <v>440</v>
      </c>
      <c r="M23" s="4" t="s">
        <v>291</v>
      </c>
      <c r="N23" s="4" t="s">
        <v>547</v>
      </c>
      <c r="O23" s="4" t="s">
        <v>440</v>
      </c>
      <c r="P23" s="4" t="s">
        <v>713</v>
      </c>
      <c r="Q23" s="4" t="s">
        <v>355</v>
      </c>
      <c r="R23" s="10" t="s">
        <v>357</v>
      </c>
      <c r="S23" s="9" t="s">
        <v>430</v>
      </c>
      <c r="T23" s="4" t="s">
        <v>442</v>
      </c>
      <c r="U23" s="10" t="s">
        <v>547</v>
      </c>
    </row>
    <row r="24" spans="1:21" x14ac:dyDescent="0.25">
      <c r="A24" s="4"/>
      <c r="B24" s="9" t="s">
        <v>1260</v>
      </c>
      <c r="C24" s="9" t="s">
        <v>1261</v>
      </c>
      <c r="D24" s="10" t="s">
        <v>1262</v>
      </c>
      <c r="E24" s="9" t="s">
        <v>648</v>
      </c>
      <c r="F24" s="4" t="s">
        <v>567</v>
      </c>
      <c r="G24" s="4" t="s">
        <v>1128</v>
      </c>
      <c r="H24" s="4" t="s">
        <v>688</v>
      </c>
      <c r="I24" s="10" t="s">
        <v>318</v>
      </c>
      <c r="J24" s="9" t="s">
        <v>648</v>
      </c>
      <c r="K24" s="4" t="s">
        <v>567</v>
      </c>
      <c r="L24" s="4" t="s">
        <v>1128</v>
      </c>
      <c r="M24" s="4" t="s">
        <v>244</v>
      </c>
      <c r="N24" s="4" t="s">
        <v>273</v>
      </c>
      <c r="O24" s="4" t="s">
        <v>348</v>
      </c>
      <c r="P24" s="4" t="s">
        <v>366</v>
      </c>
      <c r="Q24" s="4" t="s">
        <v>246</v>
      </c>
      <c r="R24" s="10" t="s">
        <v>249</v>
      </c>
      <c r="S24" s="9" t="s">
        <v>877</v>
      </c>
      <c r="T24" s="4" t="s">
        <v>1263</v>
      </c>
      <c r="U24" s="10" t="s">
        <v>558</v>
      </c>
    </row>
    <row r="25" spans="1:21" x14ac:dyDescent="0.25">
      <c r="A25" s="4"/>
      <c r="B25" s="9" t="s">
        <v>1264</v>
      </c>
      <c r="C25" s="9" t="s">
        <v>250</v>
      </c>
      <c r="D25" s="10" t="s">
        <v>250</v>
      </c>
      <c r="E25" s="9" t="s">
        <v>673</v>
      </c>
      <c r="F25" s="4" t="s">
        <v>160</v>
      </c>
      <c r="G25" s="4" t="s">
        <v>160</v>
      </c>
      <c r="H25" s="4" t="s">
        <v>160</v>
      </c>
      <c r="I25" s="10" t="s">
        <v>250</v>
      </c>
      <c r="J25" s="9" t="s">
        <v>1029</v>
      </c>
      <c r="K25" s="4" t="s">
        <v>1079</v>
      </c>
      <c r="L25" s="4" t="s">
        <v>165</v>
      </c>
      <c r="M25" s="4" t="s">
        <v>171</v>
      </c>
      <c r="N25" s="4" t="s">
        <v>250</v>
      </c>
      <c r="O25" s="4" t="s">
        <v>250</v>
      </c>
      <c r="P25" s="4" t="s">
        <v>1265</v>
      </c>
      <c r="Q25" s="4" t="s">
        <v>171</v>
      </c>
      <c r="R25" s="10" t="s">
        <v>1079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310</v>
      </c>
      <c r="G26" s="4" t="s">
        <v>308</v>
      </c>
      <c r="H26" s="4" t="s">
        <v>310</v>
      </c>
      <c r="I26" s="10" t="s">
        <v>237</v>
      </c>
      <c r="J26" s="9" t="s">
        <v>310</v>
      </c>
      <c r="K26" s="4" t="s">
        <v>310</v>
      </c>
      <c r="L26" s="4" t="s">
        <v>308</v>
      </c>
      <c r="M26" s="4" t="s">
        <v>237</v>
      </c>
      <c r="N26" s="4" t="s">
        <v>233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310</v>
      </c>
      <c r="T26" s="4" t="s">
        <v>310</v>
      </c>
      <c r="U26" s="10" t="s">
        <v>310</v>
      </c>
    </row>
    <row r="27" spans="1:21" x14ac:dyDescent="0.25">
      <c r="A27" s="4"/>
      <c r="B27" s="9" t="s">
        <v>272</v>
      </c>
      <c r="C27" s="9" t="s">
        <v>273</v>
      </c>
      <c r="D27" s="10" t="s">
        <v>209</v>
      </c>
      <c r="E27" s="9" t="s">
        <v>223</v>
      </c>
      <c r="F27" s="4" t="s">
        <v>247</v>
      </c>
      <c r="G27" s="4" t="s">
        <v>300</v>
      </c>
      <c r="H27" s="4" t="s">
        <v>316</v>
      </c>
      <c r="I27" s="10" t="s">
        <v>321</v>
      </c>
      <c r="J27" s="9" t="s">
        <v>223</v>
      </c>
      <c r="K27" s="4" t="s">
        <v>247</v>
      </c>
      <c r="L27" s="4" t="s">
        <v>300</v>
      </c>
      <c r="M27" s="4" t="s">
        <v>245</v>
      </c>
      <c r="N27" s="4" t="s">
        <v>316</v>
      </c>
      <c r="O27" s="4" t="s">
        <v>245</v>
      </c>
      <c r="P27" s="4" t="s">
        <v>245</v>
      </c>
      <c r="Q27" s="4" t="s">
        <v>245</v>
      </c>
      <c r="R27" s="10" t="s">
        <v>321</v>
      </c>
      <c r="S27" s="9" t="s">
        <v>246</v>
      </c>
      <c r="T27" s="4" t="s">
        <v>427</v>
      </c>
      <c r="U27" s="10" t="s">
        <v>315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308</v>
      </c>
      <c r="F29" s="4" t="s">
        <v>237</v>
      </c>
      <c r="G29" s="4" t="s">
        <v>310</v>
      </c>
      <c r="H29" s="4" t="s">
        <v>237</v>
      </c>
      <c r="I29" s="10" t="s">
        <v>237</v>
      </c>
      <c r="J29" s="9" t="s">
        <v>308</v>
      </c>
      <c r="K29" s="4" t="s">
        <v>237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308</v>
      </c>
    </row>
    <row r="30" spans="1:21" x14ac:dyDescent="0.25">
      <c r="A30" s="4"/>
      <c r="B30" s="9" t="s">
        <v>272</v>
      </c>
      <c r="C30" s="9" t="s">
        <v>207</v>
      </c>
      <c r="D30" s="10" t="s">
        <v>224</v>
      </c>
      <c r="E30" s="9" t="s">
        <v>409</v>
      </c>
      <c r="F30" s="4" t="s">
        <v>321</v>
      </c>
      <c r="G30" s="4" t="s">
        <v>247</v>
      </c>
      <c r="H30" s="4" t="s">
        <v>245</v>
      </c>
      <c r="I30" s="10" t="s">
        <v>245</v>
      </c>
      <c r="J30" s="9" t="s">
        <v>409</v>
      </c>
      <c r="K30" s="4" t="s">
        <v>321</v>
      </c>
      <c r="L30" s="4" t="s">
        <v>247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224</v>
      </c>
      <c r="U30" s="10" t="s">
        <v>207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95" priority="13">
      <formula>$B$18&gt;0</formula>
    </cfRule>
  </conditionalFormatting>
  <conditionalFormatting sqref="A22:U22">
    <cfRule type="expression" dxfId="1194" priority="12">
      <formula>A22&lt;&gt;""</formula>
    </cfRule>
  </conditionalFormatting>
  <conditionalFormatting sqref="A25:U25">
    <cfRule type="expression" dxfId="1193" priority="11">
      <formula>A25&lt;&gt;""</formula>
    </cfRule>
  </conditionalFormatting>
  <conditionalFormatting sqref="A28:U28">
    <cfRule type="expression" dxfId="1192" priority="10">
      <formula>A28&lt;&gt;""</formula>
    </cfRule>
  </conditionalFormatting>
  <conditionalFormatting sqref="A31:U31">
    <cfRule type="expression" dxfId="1191" priority="9">
      <formula>A31&lt;&gt;""</formula>
    </cfRule>
  </conditionalFormatting>
  <conditionalFormatting sqref="A34:U34">
    <cfRule type="expression" dxfId="1190" priority="8">
      <formula>A34&lt;&gt;""</formula>
    </cfRule>
  </conditionalFormatting>
  <conditionalFormatting sqref="A37:U37">
    <cfRule type="expression" dxfId="1189" priority="7">
      <formula>A37&lt;&gt;""</formula>
    </cfRule>
  </conditionalFormatting>
  <conditionalFormatting sqref="A40:U40">
    <cfRule type="expression" dxfId="1188" priority="6">
      <formula>A40&lt;&gt;""</formula>
    </cfRule>
  </conditionalFormatting>
  <conditionalFormatting sqref="A43:U43">
    <cfRule type="expression" dxfId="1187" priority="5">
      <formula>A43&lt;&gt;""</formula>
    </cfRule>
  </conditionalFormatting>
  <conditionalFormatting sqref="A46:U46">
    <cfRule type="expression" dxfId="1186" priority="4">
      <formula>A46&lt;&gt;""</formula>
    </cfRule>
  </conditionalFormatting>
  <conditionalFormatting sqref="A49:U49">
    <cfRule type="expression" dxfId="1185" priority="3">
      <formula>A49&lt;&gt;""</formula>
    </cfRule>
  </conditionalFormatting>
  <conditionalFormatting sqref="A52:U52">
    <cfRule type="expression" dxfId="1184" priority="2">
      <formula>A52&lt;&gt;""</formula>
    </cfRule>
  </conditionalFormatting>
  <conditionalFormatting sqref="A55:U55">
    <cfRule type="expression" dxfId="118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1266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291</v>
      </c>
      <c r="C20" s="9" t="s">
        <v>338</v>
      </c>
      <c r="D20" s="10" t="s">
        <v>356</v>
      </c>
      <c r="E20" s="9" t="s">
        <v>342</v>
      </c>
      <c r="F20" s="4" t="s">
        <v>261</v>
      </c>
      <c r="G20" s="4" t="s">
        <v>282</v>
      </c>
      <c r="H20" s="4" t="s">
        <v>497</v>
      </c>
      <c r="I20" s="10" t="s">
        <v>497</v>
      </c>
      <c r="J20" s="9" t="s">
        <v>342</v>
      </c>
      <c r="K20" s="4" t="s">
        <v>261</v>
      </c>
      <c r="L20" s="4" t="s">
        <v>282</v>
      </c>
      <c r="M20" s="4" t="s">
        <v>260</v>
      </c>
      <c r="N20" s="4" t="s">
        <v>354</v>
      </c>
      <c r="O20" s="4" t="s">
        <v>430</v>
      </c>
      <c r="P20" s="4" t="s">
        <v>253</v>
      </c>
      <c r="Q20" s="4" t="s">
        <v>338</v>
      </c>
      <c r="R20" s="10" t="s">
        <v>342</v>
      </c>
      <c r="S20" s="9" t="s">
        <v>260</v>
      </c>
      <c r="T20" s="4" t="s">
        <v>356</v>
      </c>
      <c r="U20" s="10" t="s">
        <v>340</v>
      </c>
    </row>
    <row r="21" spans="1:21" x14ac:dyDescent="0.25">
      <c r="A21" s="4"/>
      <c r="B21" s="9" t="s">
        <v>1267</v>
      </c>
      <c r="C21" s="9" t="s">
        <v>876</v>
      </c>
      <c r="D21" s="10" t="s">
        <v>830</v>
      </c>
      <c r="E21" s="9" t="s">
        <v>1051</v>
      </c>
      <c r="F21" s="4" t="s">
        <v>211</v>
      </c>
      <c r="G21" s="4" t="s">
        <v>567</v>
      </c>
      <c r="H21" s="4" t="s">
        <v>350</v>
      </c>
      <c r="I21" s="10" t="s">
        <v>272</v>
      </c>
      <c r="J21" s="9" t="s">
        <v>1051</v>
      </c>
      <c r="K21" s="4" t="s">
        <v>211</v>
      </c>
      <c r="L21" s="4" t="s">
        <v>567</v>
      </c>
      <c r="M21" s="4" t="s">
        <v>300</v>
      </c>
      <c r="N21" s="4" t="s">
        <v>247</v>
      </c>
      <c r="O21" s="4" t="s">
        <v>399</v>
      </c>
      <c r="P21" s="4" t="s">
        <v>273</v>
      </c>
      <c r="Q21" s="4" t="s">
        <v>315</v>
      </c>
      <c r="R21" s="10" t="s">
        <v>299</v>
      </c>
      <c r="S21" s="9" t="s">
        <v>555</v>
      </c>
      <c r="T21" s="4" t="s">
        <v>1268</v>
      </c>
      <c r="U21" s="10" t="s">
        <v>470</v>
      </c>
    </row>
    <row r="22" spans="1:21" x14ac:dyDescent="0.25">
      <c r="A22" s="4"/>
      <c r="B22" s="9" t="s">
        <v>461</v>
      </c>
      <c r="C22" s="9" t="s">
        <v>250</v>
      </c>
      <c r="D22" s="10" t="s">
        <v>250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1146</v>
      </c>
      <c r="K22" s="4" t="s">
        <v>165</v>
      </c>
      <c r="L22" s="4" t="s">
        <v>165</v>
      </c>
      <c r="M22" s="4" t="s">
        <v>250</v>
      </c>
      <c r="N22" s="4" t="s">
        <v>250</v>
      </c>
      <c r="O22" s="4" t="s">
        <v>165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439</v>
      </c>
      <c r="C23" s="9" t="s">
        <v>257</v>
      </c>
      <c r="D23" s="10" t="s">
        <v>848</v>
      </c>
      <c r="E23" s="9" t="s">
        <v>545</v>
      </c>
      <c r="F23" s="4" t="s">
        <v>548</v>
      </c>
      <c r="G23" s="4" t="s">
        <v>440</v>
      </c>
      <c r="H23" s="4" t="s">
        <v>480</v>
      </c>
      <c r="I23" s="10" t="s">
        <v>480</v>
      </c>
      <c r="J23" s="9" t="s">
        <v>545</v>
      </c>
      <c r="K23" s="4" t="s">
        <v>548</v>
      </c>
      <c r="L23" s="4" t="s">
        <v>440</v>
      </c>
      <c r="M23" s="4" t="s">
        <v>357</v>
      </c>
      <c r="N23" s="4" t="s">
        <v>441</v>
      </c>
      <c r="O23" s="4" t="s">
        <v>430</v>
      </c>
      <c r="P23" s="4" t="s">
        <v>475</v>
      </c>
      <c r="Q23" s="4" t="s">
        <v>442</v>
      </c>
      <c r="R23" s="10" t="s">
        <v>478</v>
      </c>
      <c r="S23" s="9" t="s">
        <v>357</v>
      </c>
      <c r="T23" s="4" t="s">
        <v>442</v>
      </c>
      <c r="U23" s="10" t="s">
        <v>479</v>
      </c>
    </row>
    <row r="24" spans="1:21" x14ac:dyDescent="0.25">
      <c r="A24" s="4"/>
      <c r="B24" s="9" t="s">
        <v>1142</v>
      </c>
      <c r="C24" s="9" t="s">
        <v>1269</v>
      </c>
      <c r="D24" s="10" t="s">
        <v>1270</v>
      </c>
      <c r="E24" s="9" t="s">
        <v>1271</v>
      </c>
      <c r="F24" s="4" t="s">
        <v>332</v>
      </c>
      <c r="G24" s="4" t="s">
        <v>1155</v>
      </c>
      <c r="H24" s="4" t="s">
        <v>839</v>
      </c>
      <c r="I24" s="10" t="s">
        <v>274</v>
      </c>
      <c r="J24" s="9" t="s">
        <v>1271</v>
      </c>
      <c r="K24" s="4" t="s">
        <v>332</v>
      </c>
      <c r="L24" s="4" t="s">
        <v>1155</v>
      </c>
      <c r="M24" s="4" t="s">
        <v>300</v>
      </c>
      <c r="N24" s="4" t="s">
        <v>273</v>
      </c>
      <c r="O24" s="4" t="s">
        <v>399</v>
      </c>
      <c r="P24" s="4" t="s">
        <v>301</v>
      </c>
      <c r="Q24" s="4" t="s">
        <v>244</v>
      </c>
      <c r="R24" s="10" t="s">
        <v>529</v>
      </c>
      <c r="S24" s="9" t="s">
        <v>241</v>
      </c>
      <c r="T24" s="4" t="s">
        <v>1272</v>
      </c>
      <c r="U24" s="10" t="s">
        <v>1127</v>
      </c>
    </row>
    <row r="25" spans="1:21" x14ac:dyDescent="0.25">
      <c r="A25" s="4"/>
      <c r="B25" s="9" t="s">
        <v>1273</v>
      </c>
      <c r="C25" s="9" t="s">
        <v>250</v>
      </c>
      <c r="D25" s="10" t="s">
        <v>250</v>
      </c>
      <c r="E25" s="9" t="s">
        <v>561</v>
      </c>
      <c r="F25" s="4" t="s">
        <v>160</v>
      </c>
      <c r="G25" s="4" t="s">
        <v>160</v>
      </c>
      <c r="H25" s="4" t="s">
        <v>250</v>
      </c>
      <c r="I25" s="10" t="s">
        <v>250</v>
      </c>
      <c r="J25" s="9" t="s">
        <v>564</v>
      </c>
      <c r="K25" s="4" t="s">
        <v>165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308</v>
      </c>
      <c r="C26" s="9" t="s">
        <v>310</v>
      </c>
      <c r="D26" s="10" t="s">
        <v>308</v>
      </c>
      <c r="E26" s="9" t="s">
        <v>308</v>
      </c>
      <c r="F26" s="4" t="s">
        <v>237</v>
      </c>
      <c r="G26" s="4" t="s">
        <v>308</v>
      </c>
      <c r="H26" s="4" t="s">
        <v>308</v>
      </c>
      <c r="I26" s="10" t="s">
        <v>308</v>
      </c>
      <c r="J26" s="9" t="s">
        <v>308</v>
      </c>
      <c r="K26" s="4" t="s">
        <v>237</v>
      </c>
      <c r="L26" s="4" t="s">
        <v>308</v>
      </c>
      <c r="M26" s="4" t="s">
        <v>237</v>
      </c>
      <c r="N26" s="4" t="s">
        <v>233</v>
      </c>
      <c r="O26" s="4" t="s">
        <v>237</v>
      </c>
      <c r="P26" s="4" t="s">
        <v>237</v>
      </c>
      <c r="Q26" s="4" t="s">
        <v>307</v>
      </c>
      <c r="R26" s="10" t="s">
        <v>308</v>
      </c>
      <c r="S26" s="9" t="s">
        <v>310</v>
      </c>
      <c r="T26" s="4" t="s">
        <v>308</v>
      </c>
      <c r="U26" s="10" t="s">
        <v>310</v>
      </c>
    </row>
    <row r="27" spans="1:21" x14ac:dyDescent="0.25">
      <c r="A27" s="4"/>
      <c r="B27" s="9" t="s">
        <v>314</v>
      </c>
      <c r="C27" s="9" t="s">
        <v>224</v>
      </c>
      <c r="D27" s="10" t="s">
        <v>208</v>
      </c>
      <c r="E27" s="9" t="s">
        <v>409</v>
      </c>
      <c r="F27" s="4" t="s">
        <v>316</v>
      </c>
      <c r="G27" s="4" t="s">
        <v>210</v>
      </c>
      <c r="H27" s="4" t="s">
        <v>246</v>
      </c>
      <c r="I27" s="10" t="s">
        <v>316</v>
      </c>
      <c r="J27" s="9" t="s">
        <v>409</v>
      </c>
      <c r="K27" s="4" t="s">
        <v>316</v>
      </c>
      <c r="L27" s="4" t="s">
        <v>210</v>
      </c>
      <c r="M27" s="4" t="s">
        <v>245</v>
      </c>
      <c r="N27" s="4" t="s">
        <v>316</v>
      </c>
      <c r="O27" s="4" t="s">
        <v>245</v>
      </c>
      <c r="P27" s="4" t="s">
        <v>245</v>
      </c>
      <c r="Q27" s="4" t="s">
        <v>321</v>
      </c>
      <c r="R27" s="10" t="s">
        <v>246</v>
      </c>
      <c r="S27" s="9" t="s">
        <v>316</v>
      </c>
      <c r="T27" s="4" t="s">
        <v>269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310</v>
      </c>
      <c r="G29" s="4" t="s">
        <v>310</v>
      </c>
      <c r="H29" s="4" t="s">
        <v>237</v>
      </c>
      <c r="I29" s="10" t="s">
        <v>237</v>
      </c>
      <c r="J29" s="9" t="s">
        <v>310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308</v>
      </c>
    </row>
    <row r="30" spans="1:21" x14ac:dyDescent="0.25">
      <c r="A30" s="4"/>
      <c r="B30" s="9" t="s">
        <v>399</v>
      </c>
      <c r="C30" s="9" t="s">
        <v>227</v>
      </c>
      <c r="D30" s="10" t="s">
        <v>273</v>
      </c>
      <c r="E30" s="9" t="s">
        <v>223</v>
      </c>
      <c r="F30" s="4" t="s">
        <v>316</v>
      </c>
      <c r="G30" s="4" t="s">
        <v>247</v>
      </c>
      <c r="H30" s="4" t="s">
        <v>245</v>
      </c>
      <c r="I30" s="10" t="s">
        <v>245</v>
      </c>
      <c r="J30" s="9" t="s">
        <v>223</v>
      </c>
      <c r="K30" s="4" t="s">
        <v>316</v>
      </c>
      <c r="L30" s="4" t="s">
        <v>247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210</v>
      </c>
      <c r="U30" s="10" t="s">
        <v>273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82" priority="13">
      <formula>$B$18&gt;0</formula>
    </cfRule>
  </conditionalFormatting>
  <conditionalFormatting sqref="A22:U22">
    <cfRule type="expression" dxfId="1181" priority="12">
      <formula>A22&lt;&gt;""</formula>
    </cfRule>
  </conditionalFormatting>
  <conditionalFormatting sqref="A25:U25">
    <cfRule type="expression" dxfId="1180" priority="11">
      <formula>A25&lt;&gt;""</formula>
    </cfRule>
  </conditionalFormatting>
  <conditionalFormatting sqref="A28:U28">
    <cfRule type="expression" dxfId="1179" priority="10">
      <formula>A28&lt;&gt;""</formula>
    </cfRule>
  </conditionalFormatting>
  <conditionalFormatting sqref="A31:U31">
    <cfRule type="expression" dxfId="1178" priority="9">
      <formula>A31&lt;&gt;""</formula>
    </cfRule>
  </conditionalFormatting>
  <conditionalFormatting sqref="A34:U34">
    <cfRule type="expression" dxfId="1177" priority="8">
      <formula>A34&lt;&gt;""</formula>
    </cfRule>
  </conditionalFormatting>
  <conditionalFormatting sqref="A37:U37">
    <cfRule type="expression" dxfId="1176" priority="7">
      <formula>A37&lt;&gt;""</formula>
    </cfRule>
  </conditionalFormatting>
  <conditionalFormatting sqref="A40:U40">
    <cfRule type="expression" dxfId="1175" priority="6">
      <formula>A40&lt;&gt;""</formula>
    </cfRule>
  </conditionalFormatting>
  <conditionalFormatting sqref="A43:U43">
    <cfRule type="expression" dxfId="1174" priority="5">
      <formula>A43&lt;&gt;""</formula>
    </cfRule>
  </conditionalFormatting>
  <conditionalFormatting sqref="A46:U46">
    <cfRule type="expression" dxfId="1173" priority="4">
      <formula>A46&lt;&gt;""</formula>
    </cfRule>
  </conditionalFormatting>
  <conditionalFormatting sqref="A49:U49">
    <cfRule type="expression" dxfId="1172" priority="3">
      <formula>A49&lt;&gt;""</formula>
    </cfRule>
  </conditionalFormatting>
  <conditionalFormatting sqref="A52:U52">
    <cfRule type="expression" dxfId="1171" priority="2">
      <formula>A52&lt;&gt;""</formula>
    </cfRule>
  </conditionalFormatting>
  <conditionalFormatting sqref="A55:U55">
    <cfRule type="expression" dxfId="117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474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324</v>
      </c>
      <c r="B20" s="9" t="s">
        <v>475</v>
      </c>
      <c r="C20" s="9" t="s">
        <v>287</v>
      </c>
      <c r="D20" s="10" t="s">
        <v>259</v>
      </c>
      <c r="E20" s="9" t="s">
        <v>476</v>
      </c>
      <c r="F20" s="4" t="s">
        <v>258</v>
      </c>
      <c r="G20" s="4" t="s">
        <v>357</v>
      </c>
      <c r="H20" s="4" t="s">
        <v>257</v>
      </c>
      <c r="I20" s="10" t="s">
        <v>477</v>
      </c>
      <c r="J20" s="9" t="s">
        <v>476</v>
      </c>
      <c r="K20" s="4" t="s">
        <v>258</v>
      </c>
      <c r="L20" s="4" t="s">
        <v>357</v>
      </c>
      <c r="M20" s="4" t="s">
        <v>442</v>
      </c>
      <c r="N20" s="4" t="s">
        <v>358</v>
      </c>
      <c r="O20" s="4" t="s">
        <v>257</v>
      </c>
      <c r="P20" s="4" t="s">
        <v>478</v>
      </c>
      <c r="Q20" s="4" t="s">
        <v>479</v>
      </c>
      <c r="R20" s="10" t="s">
        <v>480</v>
      </c>
      <c r="S20" s="9" t="s">
        <v>479</v>
      </c>
      <c r="T20" s="4" t="s">
        <v>475</v>
      </c>
      <c r="U20" s="10" t="s">
        <v>253</v>
      </c>
    </row>
    <row r="21" spans="1:21" x14ac:dyDescent="0.25">
      <c r="A21" s="4"/>
      <c r="B21" s="9" t="s">
        <v>481</v>
      </c>
      <c r="C21" s="9" t="s">
        <v>482</v>
      </c>
      <c r="D21" s="10" t="s">
        <v>483</v>
      </c>
      <c r="E21" s="9" t="s">
        <v>484</v>
      </c>
      <c r="F21" s="4" t="s">
        <v>485</v>
      </c>
      <c r="G21" s="4" t="s">
        <v>486</v>
      </c>
      <c r="H21" s="4" t="s">
        <v>471</v>
      </c>
      <c r="I21" s="10" t="s">
        <v>389</v>
      </c>
      <c r="J21" s="9" t="s">
        <v>484</v>
      </c>
      <c r="K21" s="4" t="s">
        <v>485</v>
      </c>
      <c r="L21" s="4" t="s">
        <v>486</v>
      </c>
      <c r="M21" s="4" t="s">
        <v>227</v>
      </c>
      <c r="N21" s="4" t="s">
        <v>247</v>
      </c>
      <c r="O21" s="4" t="s">
        <v>272</v>
      </c>
      <c r="P21" s="4" t="s">
        <v>224</v>
      </c>
      <c r="Q21" s="4" t="s">
        <v>270</v>
      </c>
      <c r="R21" s="10" t="s">
        <v>487</v>
      </c>
      <c r="S21" s="9" t="s">
        <v>488</v>
      </c>
      <c r="T21" s="4" t="s">
        <v>489</v>
      </c>
      <c r="U21" s="10" t="s">
        <v>490</v>
      </c>
    </row>
    <row r="22" spans="1:21" x14ac:dyDescent="0.25">
      <c r="A22" s="4"/>
      <c r="B22" s="9" t="s">
        <v>491</v>
      </c>
      <c r="C22" s="9" t="s">
        <v>250</v>
      </c>
      <c r="D22" s="10" t="s">
        <v>250</v>
      </c>
      <c r="E22" s="9" t="s">
        <v>492</v>
      </c>
      <c r="F22" s="4" t="s">
        <v>493</v>
      </c>
      <c r="G22" s="4" t="s">
        <v>163</v>
      </c>
      <c r="H22" s="4" t="s">
        <v>494</v>
      </c>
      <c r="I22" s="10" t="s">
        <v>250</v>
      </c>
      <c r="J22" s="9" t="s">
        <v>166</v>
      </c>
      <c r="K22" s="4" t="s">
        <v>495</v>
      </c>
      <c r="L22" s="4" t="s">
        <v>250</v>
      </c>
      <c r="M22" s="4" t="s">
        <v>250</v>
      </c>
      <c r="N22" s="4" t="s">
        <v>496</v>
      </c>
      <c r="O22" s="4" t="s">
        <v>371</v>
      </c>
      <c r="P22" s="4" t="s">
        <v>371</v>
      </c>
      <c r="Q22" s="4" t="s">
        <v>169</v>
      </c>
      <c r="R22" s="10" t="s">
        <v>166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337</v>
      </c>
      <c r="B23" s="9" t="s">
        <v>339</v>
      </c>
      <c r="C23" s="9" t="s">
        <v>339</v>
      </c>
      <c r="D23" s="10" t="s">
        <v>338</v>
      </c>
      <c r="E23" s="9" t="s">
        <v>338</v>
      </c>
      <c r="F23" s="4" t="s">
        <v>342</v>
      </c>
      <c r="G23" s="4" t="s">
        <v>285</v>
      </c>
      <c r="H23" s="4" t="s">
        <v>414</v>
      </c>
      <c r="I23" s="10" t="s">
        <v>284</v>
      </c>
      <c r="J23" s="9" t="s">
        <v>338</v>
      </c>
      <c r="K23" s="4" t="s">
        <v>342</v>
      </c>
      <c r="L23" s="4" t="s">
        <v>285</v>
      </c>
      <c r="M23" s="4" t="s">
        <v>497</v>
      </c>
      <c r="N23" s="4" t="s">
        <v>342</v>
      </c>
      <c r="O23" s="4" t="s">
        <v>291</v>
      </c>
      <c r="P23" s="4" t="s">
        <v>327</v>
      </c>
      <c r="Q23" s="4" t="s">
        <v>414</v>
      </c>
      <c r="R23" s="10" t="s">
        <v>359</v>
      </c>
      <c r="S23" s="9" t="s">
        <v>326</v>
      </c>
      <c r="T23" s="4" t="s">
        <v>338</v>
      </c>
      <c r="U23" s="10" t="s">
        <v>497</v>
      </c>
    </row>
    <row r="24" spans="1:21" x14ac:dyDescent="0.25">
      <c r="A24" s="4"/>
      <c r="B24" s="9" t="s">
        <v>498</v>
      </c>
      <c r="C24" s="9" t="s">
        <v>499</v>
      </c>
      <c r="D24" s="10" t="s">
        <v>500</v>
      </c>
      <c r="E24" s="9" t="s">
        <v>501</v>
      </c>
      <c r="F24" s="4" t="s">
        <v>471</v>
      </c>
      <c r="G24" s="4" t="s">
        <v>394</v>
      </c>
      <c r="H24" s="4" t="s">
        <v>452</v>
      </c>
      <c r="I24" s="10" t="s">
        <v>408</v>
      </c>
      <c r="J24" s="9" t="s">
        <v>501</v>
      </c>
      <c r="K24" s="4" t="s">
        <v>471</v>
      </c>
      <c r="L24" s="4" t="s">
        <v>394</v>
      </c>
      <c r="M24" s="4" t="s">
        <v>244</v>
      </c>
      <c r="N24" s="4" t="s">
        <v>244</v>
      </c>
      <c r="O24" s="4" t="s">
        <v>301</v>
      </c>
      <c r="P24" s="4" t="s">
        <v>247</v>
      </c>
      <c r="Q24" s="4" t="s">
        <v>246</v>
      </c>
      <c r="R24" s="10" t="s">
        <v>408</v>
      </c>
      <c r="S24" s="9" t="s">
        <v>409</v>
      </c>
      <c r="T24" s="4" t="s">
        <v>502</v>
      </c>
      <c r="U24" s="10" t="s">
        <v>503</v>
      </c>
    </row>
    <row r="25" spans="1:21" x14ac:dyDescent="0.25">
      <c r="A25" s="4"/>
      <c r="B25" s="9" t="s">
        <v>174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4" t="s">
        <v>352</v>
      </c>
      <c r="B26" s="9" t="s">
        <v>325</v>
      </c>
      <c r="C26" s="9" t="s">
        <v>326</v>
      </c>
      <c r="D26" s="10" t="s">
        <v>238</v>
      </c>
      <c r="E26" s="9" t="s">
        <v>325</v>
      </c>
      <c r="F26" s="4" t="s">
        <v>235</v>
      </c>
      <c r="G26" s="4" t="s">
        <v>325</v>
      </c>
      <c r="H26" s="4" t="s">
        <v>239</v>
      </c>
      <c r="I26" s="10" t="s">
        <v>238</v>
      </c>
      <c r="J26" s="9" t="s">
        <v>325</v>
      </c>
      <c r="K26" s="4" t="s">
        <v>235</v>
      </c>
      <c r="L26" s="4" t="s">
        <v>325</v>
      </c>
      <c r="M26" s="4" t="s">
        <v>237</v>
      </c>
      <c r="N26" s="4" t="s">
        <v>253</v>
      </c>
      <c r="O26" s="4" t="s">
        <v>310</v>
      </c>
      <c r="P26" s="4" t="s">
        <v>234</v>
      </c>
      <c r="Q26" s="4" t="s">
        <v>237</v>
      </c>
      <c r="R26" s="10" t="s">
        <v>239</v>
      </c>
      <c r="S26" s="9" t="s">
        <v>239</v>
      </c>
      <c r="T26" s="4" t="s">
        <v>325</v>
      </c>
      <c r="U26" s="10" t="s">
        <v>235</v>
      </c>
    </row>
    <row r="27" spans="1:21" x14ac:dyDescent="0.25">
      <c r="A27" s="4"/>
      <c r="B27" s="9" t="s">
        <v>504</v>
      </c>
      <c r="C27" s="9" t="s">
        <v>297</v>
      </c>
      <c r="D27" s="10" t="s">
        <v>505</v>
      </c>
      <c r="E27" s="9" t="s">
        <v>506</v>
      </c>
      <c r="F27" s="4" t="s">
        <v>243</v>
      </c>
      <c r="G27" s="4" t="s">
        <v>318</v>
      </c>
      <c r="H27" s="4" t="s">
        <v>273</v>
      </c>
      <c r="I27" s="10" t="s">
        <v>300</v>
      </c>
      <c r="J27" s="9" t="s">
        <v>506</v>
      </c>
      <c r="K27" s="4" t="s">
        <v>243</v>
      </c>
      <c r="L27" s="4" t="s">
        <v>318</v>
      </c>
      <c r="M27" s="4" t="s">
        <v>245</v>
      </c>
      <c r="N27" s="4" t="s">
        <v>300</v>
      </c>
      <c r="O27" s="4" t="s">
        <v>316</v>
      </c>
      <c r="P27" s="4" t="s">
        <v>316</v>
      </c>
      <c r="Q27" s="4" t="s">
        <v>245</v>
      </c>
      <c r="R27" s="10" t="s">
        <v>210</v>
      </c>
      <c r="S27" s="9" t="s">
        <v>209</v>
      </c>
      <c r="T27" s="4" t="s">
        <v>507</v>
      </c>
      <c r="U27" s="10" t="s">
        <v>508</v>
      </c>
    </row>
    <row r="28" spans="1:21" x14ac:dyDescent="0.25">
      <c r="A28" s="4"/>
      <c r="B28" s="9" t="s">
        <v>169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169</v>
      </c>
      <c r="K28" s="4" t="s">
        <v>169</v>
      </c>
      <c r="L28" s="4" t="s">
        <v>169</v>
      </c>
      <c r="M28" s="4" t="s">
        <v>250</v>
      </c>
      <c r="N28" s="4" t="s">
        <v>437</v>
      </c>
      <c r="O28" s="4" t="s">
        <v>169</v>
      </c>
      <c r="P28" s="4" t="s">
        <v>250</v>
      </c>
      <c r="Q28" s="4" t="s">
        <v>250</v>
      </c>
      <c r="R28" s="10" t="s">
        <v>169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373</v>
      </c>
      <c r="B29" s="9" t="s">
        <v>308</v>
      </c>
      <c r="C29" s="9" t="s">
        <v>308</v>
      </c>
      <c r="D29" s="10" t="s">
        <v>310</v>
      </c>
      <c r="E29" s="9" t="s">
        <v>308</v>
      </c>
      <c r="F29" s="4" t="s">
        <v>234</v>
      </c>
      <c r="G29" s="4" t="s">
        <v>237</v>
      </c>
      <c r="H29" s="4" t="s">
        <v>237</v>
      </c>
      <c r="I29" s="10" t="s">
        <v>308</v>
      </c>
      <c r="J29" s="9" t="s">
        <v>308</v>
      </c>
      <c r="K29" s="4" t="s">
        <v>234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309</v>
      </c>
      <c r="T29" s="4" t="s">
        <v>308</v>
      </c>
      <c r="U29" s="10" t="s">
        <v>308</v>
      </c>
    </row>
    <row r="30" spans="1:21" x14ac:dyDescent="0.25">
      <c r="A30" s="4"/>
      <c r="B30" s="9" t="s">
        <v>225</v>
      </c>
      <c r="C30" s="9" t="s">
        <v>226</v>
      </c>
      <c r="D30" s="10" t="s">
        <v>224</v>
      </c>
      <c r="E30" s="9" t="s">
        <v>348</v>
      </c>
      <c r="F30" s="4" t="s">
        <v>224</v>
      </c>
      <c r="G30" s="4" t="s">
        <v>316</v>
      </c>
      <c r="H30" s="4" t="s">
        <v>245</v>
      </c>
      <c r="I30" s="10" t="s">
        <v>316</v>
      </c>
      <c r="J30" s="9" t="s">
        <v>348</v>
      </c>
      <c r="K30" s="4" t="s">
        <v>224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244</v>
      </c>
      <c r="T30" s="4" t="s">
        <v>299</v>
      </c>
      <c r="U30" s="10" t="s">
        <v>210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382</v>
      </c>
      <c r="B32" s="9" t="s">
        <v>310</v>
      </c>
      <c r="C32" s="9" t="s">
        <v>310</v>
      </c>
      <c r="D32" s="10" t="s">
        <v>237</v>
      </c>
      <c r="E32" s="9" t="s">
        <v>310</v>
      </c>
      <c r="F32" s="4" t="s">
        <v>310</v>
      </c>
      <c r="G32" s="4" t="s">
        <v>310</v>
      </c>
      <c r="H32" s="4" t="s">
        <v>237</v>
      </c>
      <c r="I32" s="10" t="s">
        <v>308</v>
      </c>
      <c r="J32" s="9" t="s">
        <v>310</v>
      </c>
      <c r="K32" s="4" t="s">
        <v>310</v>
      </c>
      <c r="L32" s="4" t="s">
        <v>310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307</v>
      </c>
      <c r="R32" s="10" t="s">
        <v>310</v>
      </c>
      <c r="S32" s="9" t="s">
        <v>310</v>
      </c>
      <c r="T32" s="4" t="s">
        <v>310</v>
      </c>
      <c r="U32" s="10" t="s">
        <v>310</v>
      </c>
    </row>
    <row r="33" spans="1:21" x14ac:dyDescent="0.25">
      <c r="A33" s="4"/>
      <c r="B33" s="9" t="s">
        <v>366</v>
      </c>
      <c r="C33" s="9" t="s">
        <v>223</v>
      </c>
      <c r="D33" s="10" t="s">
        <v>247</v>
      </c>
      <c r="E33" s="9" t="s">
        <v>227</v>
      </c>
      <c r="F33" s="4" t="s">
        <v>247</v>
      </c>
      <c r="G33" s="4" t="s">
        <v>247</v>
      </c>
      <c r="H33" s="4" t="s">
        <v>321</v>
      </c>
      <c r="I33" s="10" t="s">
        <v>316</v>
      </c>
      <c r="J33" s="9" t="s">
        <v>227</v>
      </c>
      <c r="K33" s="4" t="s">
        <v>247</v>
      </c>
      <c r="L33" s="4" t="s">
        <v>247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321</v>
      </c>
      <c r="R33" s="10" t="s">
        <v>316</v>
      </c>
      <c r="S33" s="9" t="s">
        <v>315</v>
      </c>
      <c r="T33" s="4" t="s">
        <v>227</v>
      </c>
      <c r="U33" s="10" t="s">
        <v>270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391</v>
      </c>
      <c r="B35" s="9" t="s">
        <v>310</v>
      </c>
      <c r="C35" s="9" t="s">
        <v>310</v>
      </c>
      <c r="D35" s="10" t="s">
        <v>310</v>
      </c>
      <c r="E35" s="9" t="s">
        <v>237</v>
      </c>
      <c r="F35" s="4" t="s">
        <v>309</v>
      </c>
      <c r="G35" s="4" t="s">
        <v>237</v>
      </c>
      <c r="H35" s="4" t="s">
        <v>308</v>
      </c>
      <c r="I35" s="10" t="s">
        <v>237</v>
      </c>
      <c r="J35" s="9" t="s">
        <v>237</v>
      </c>
      <c r="K35" s="4" t="s">
        <v>309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238</v>
      </c>
      <c r="Q35" s="4" t="s">
        <v>237</v>
      </c>
      <c r="R35" s="10" t="s">
        <v>237</v>
      </c>
      <c r="S35" s="9" t="s">
        <v>309</v>
      </c>
      <c r="T35" s="4" t="s">
        <v>237</v>
      </c>
      <c r="U35" s="10" t="s">
        <v>310</v>
      </c>
    </row>
    <row r="36" spans="1:21" x14ac:dyDescent="0.25">
      <c r="A36" s="4"/>
      <c r="B36" s="9" t="s">
        <v>209</v>
      </c>
      <c r="C36" s="9" t="s">
        <v>227</v>
      </c>
      <c r="D36" s="10" t="s">
        <v>270</v>
      </c>
      <c r="E36" s="9" t="s">
        <v>246</v>
      </c>
      <c r="F36" s="4" t="s">
        <v>227</v>
      </c>
      <c r="G36" s="4" t="s">
        <v>246</v>
      </c>
      <c r="H36" s="4" t="s">
        <v>315</v>
      </c>
      <c r="I36" s="10" t="s">
        <v>245</v>
      </c>
      <c r="J36" s="9" t="s">
        <v>246</v>
      </c>
      <c r="K36" s="4" t="s">
        <v>227</v>
      </c>
      <c r="L36" s="4" t="s">
        <v>246</v>
      </c>
      <c r="M36" s="4" t="s">
        <v>245</v>
      </c>
      <c r="N36" s="4" t="s">
        <v>245</v>
      </c>
      <c r="O36" s="4" t="s">
        <v>245</v>
      </c>
      <c r="P36" s="4" t="s">
        <v>315</v>
      </c>
      <c r="Q36" s="4" t="s">
        <v>245</v>
      </c>
      <c r="R36" s="10" t="s">
        <v>245</v>
      </c>
      <c r="S36" s="9" t="s">
        <v>244</v>
      </c>
      <c r="T36" s="4" t="s">
        <v>300</v>
      </c>
      <c r="U36" s="10" t="s">
        <v>315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320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244</v>
      </c>
      <c r="C39" s="9" t="s">
        <v>315</v>
      </c>
      <c r="D39" s="10" t="s">
        <v>246</v>
      </c>
      <c r="E39" s="9" t="s">
        <v>246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246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244</v>
      </c>
      <c r="U39" s="10" t="s">
        <v>321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322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71" priority="13">
      <formula>$B$18&gt;0</formula>
    </cfRule>
  </conditionalFormatting>
  <conditionalFormatting sqref="A22:U22">
    <cfRule type="expression" dxfId="1870" priority="12">
      <formula>A22&lt;&gt;""</formula>
    </cfRule>
  </conditionalFormatting>
  <conditionalFormatting sqref="A25:U25">
    <cfRule type="expression" dxfId="1869" priority="11">
      <formula>A25&lt;&gt;""</formula>
    </cfRule>
  </conditionalFormatting>
  <conditionalFormatting sqref="A28:U28">
    <cfRule type="expression" dxfId="1868" priority="10">
      <formula>A28&lt;&gt;""</formula>
    </cfRule>
  </conditionalFormatting>
  <conditionalFormatting sqref="A31:U31">
    <cfRule type="expression" dxfId="1867" priority="9">
      <formula>A31&lt;&gt;""</formula>
    </cfRule>
  </conditionalFormatting>
  <conditionalFormatting sqref="A34:U34">
    <cfRule type="expression" dxfId="1866" priority="8">
      <formula>A34&lt;&gt;""</formula>
    </cfRule>
  </conditionalFormatting>
  <conditionalFormatting sqref="A37:U37">
    <cfRule type="expression" dxfId="1865" priority="7">
      <formula>A37&lt;&gt;""</formula>
    </cfRule>
  </conditionalFormatting>
  <conditionalFormatting sqref="A40:U40">
    <cfRule type="expression" dxfId="1864" priority="6">
      <formula>A40&lt;&gt;""</formula>
    </cfRule>
  </conditionalFormatting>
  <conditionalFormatting sqref="A43:U43">
    <cfRule type="expression" dxfId="1863" priority="5">
      <formula>A43&lt;&gt;""</formula>
    </cfRule>
  </conditionalFormatting>
  <conditionalFormatting sqref="A46:U46">
    <cfRule type="expression" dxfId="1862" priority="4">
      <formula>A46&lt;&gt;""</formula>
    </cfRule>
  </conditionalFormatting>
  <conditionalFormatting sqref="A49:U49">
    <cfRule type="expression" dxfId="1861" priority="3">
      <formula>A49&lt;&gt;""</formula>
    </cfRule>
  </conditionalFormatting>
  <conditionalFormatting sqref="A52:U52">
    <cfRule type="expression" dxfId="1860" priority="2">
      <formula>A52&lt;&gt;""</formula>
    </cfRule>
  </conditionalFormatting>
  <conditionalFormatting sqref="A55:U55">
    <cfRule type="expression" dxfId="18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59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1274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284</v>
      </c>
      <c r="C20" s="9" t="s">
        <v>291</v>
      </c>
      <c r="D20" s="10" t="s">
        <v>283</v>
      </c>
      <c r="E20" s="9" t="s">
        <v>291</v>
      </c>
      <c r="F20" s="4" t="s">
        <v>258</v>
      </c>
      <c r="G20" s="4" t="s">
        <v>286</v>
      </c>
      <c r="H20" s="4" t="s">
        <v>402</v>
      </c>
      <c r="I20" s="10" t="s">
        <v>285</v>
      </c>
      <c r="J20" s="9" t="s">
        <v>291</v>
      </c>
      <c r="K20" s="4" t="s">
        <v>258</v>
      </c>
      <c r="L20" s="4" t="s">
        <v>286</v>
      </c>
      <c r="M20" s="4" t="s">
        <v>284</v>
      </c>
      <c r="N20" s="4" t="s">
        <v>340</v>
      </c>
      <c r="O20" s="4" t="s">
        <v>356</v>
      </c>
      <c r="P20" s="4" t="s">
        <v>290</v>
      </c>
      <c r="Q20" s="4" t="s">
        <v>239</v>
      </c>
      <c r="R20" s="10" t="s">
        <v>341</v>
      </c>
      <c r="S20" s="9" t="s">
        <v>357</v>
      </c>
      <c r="T20" s="4" t="s">
        <v>284</v>
      </c>
      <c r="U20" s="10" t="s">
        <v>342</v>
      </c>
    </row>
    <row r="21" spans="1:21" x14ac:dyDescent="0.25">
      <c r="A21" s="4"/>
      <c r="B21" s="9" t="s">
        <v>1275</v>
      </c>
      <c r="C21" s="9" t="s">
        <v>1177</v>
      </c>
      <c r="D21" s="10" t="s">
        <v>1276</v>
      </c>
      <c r="E21" s="9" t="s">
        <v>1277</v>
      </c>
      <c r="F21" s="4" t="s">
        <v>266</v>
      </c>
      <c r="G21" s="4" t="s">
        <v>932</v>
      </c>
      <c r="H21" s="4" t="s">
        <v>302</v>
      </c>
      <c r="I21" s="10" t="s">
        <v>226</v>
      </c>
      <c r="J21" s="9" t="s">
        <v>1277</v>
      </c>
      <c r="K21" s="4" t="s">
        <v>266</v>
      </c>
      <c r="L21" s="4" t="s">
        <v>932</v>
      </c>
      <c r="M21" s="4" t="s">
        <v>244</v>
      </c>
      <c r="N21" s="4" t="s">
        <v>247</v>
      </c>
      <c r="O21" s="4" t="s">
        <v>223</v>
      </c>
      <c r="P21" s="4" t="s">
        <v>207</v>
      </c>
      <c r="Q21" s="4" t="s">
        <v>316</v>
      </c>
      <c r="R21" s="10" t="s">
        <v>410</v>
      </c>
      <c r="S21" s="9" t="s">
        <v>336</v>
      </c>
      <c r="T21" s="4" t="s">
        <v>1278</v>
      </c>
      <c r="U21" s="10" t="s">
        <v>567</v>
      </c>
    </row>
    <row r="22" spans="1:21" x14ac:dyDescent="0.25">
      <c r="A22" s="4"/>
      <c r="B22" s="9" t="s">
        <v>1279</v>
      </c>
      <c r="C22" s="9" t="s">
        <v>250</v>
      </c>
      <c r="D22" s="10" t="s">
        <v>250</v>
      </c>
      <c r="E22" s="9" t="s">
        <v>161</v>
      </c>
      <c r="F22" s="4" t="s">
        <v>493</v>
      </c>
      <c r="G22" s="4" t="s">
        <v>250</v>
      </c>
      <c r="H22" s="4" t="s">
        <v>161</v>
      </c>
      <c r="I22" s="10" t="s">
        <v>250</v>
      </c>
      <c r="J22" s="9" t="s">
        <v>166</v>
      </c>
      <c r="K22" s="4" t="s">
        <v>165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514</v>
      </c>
      <c r="B23" s="9" t="s">
        <v>442</v>
      </c>
      <c r="C23" s="9" t="s">
        <v>544</v>
      </c>
      <c r="D23" s="10" t="s">
        <v>480</v>
      </c>
      <c r="E23" s="9" t="s">
        <v>544</v>
      </c>
      <c r="F23" s="4" t="s">
        <v>475</v>
      </c>
      <c r="G23" s="4" t="s">
        <v>255</v>
      </c>
      <c r="H23" s="4" t="s">
        <v>545</v>
      </c>
      <c r="I23" s="10" t="s">
        <v>439</v>
      </c>
      <c r="J23" s="9" t="s">
        <v>544</v>
      </c>
      <c r="K23" s="4" t="s">
        <v>475</v>
      </c>
      <c r="L23" s="4" t="s">
        <v>255</v>
      </c>
      <c r="M23" s="4" t="s">
        <v>440</v>
      </c>
      <c r="N23" s="4" t="s">
        <v>713</v>
      </c>
      <c r="O23" s="4" t="s">
        <v>259</v>
      </c>
      <c r="P23" s="4" t="s">
        <v>440</v>
      </c>
      <c r="Q23" s="4" t="s">
        <v>683</v>
      </c>
      <c r="R23" s="10" t="s">
        <v>547</v>
      </c>
      <c r="S23" s="9" t="s">
        <v>260</v>
      </c>
      <c r="T23" s="4" t="s">
        <v>848</v>
      </c>
      <c r="U23" s="10" t="s">
        <v>441</v>
      </c>
    </row>
    <row r="24" spans="1:21" x14ac:dyDescent="0.25">
      <c r="A24" s="4"/>
      <c r="B24" s="9" t="s">
        <v>1280</v>
      </c>
      <c r="C24" s="9" t="s">
        <v>1030</v>
      </c>
      <c r="D24" s="10" t="s">
        <v>1281</v>
      </c>
      <c r="E24" s="9" t="s">
        <v>1282</v>
      </c>
      <c r="F24" s="4" t="s">
        <v>539</v>
      </c>
      <c r="G24" s="4" t="s">
        <v>814</v>
      </c>
      <c r="H24" s="4" t="s">
        <v>242</v>
      </c>
      <c r="I24" s="10" t="s">
        <v>538</v>
      </c>
      <c r="J24" s="9" t="s">
        <v>1282</v>
      </c>
      <c r="K24" s="4" t="s">
        <v>539</v>
      </c>
      <c r="L24" s="4" t="s">
        <v>814</v>
      </c>
      <c r="M24" s="4" t="s">
        <v>210</v>
      </c>
      <c r="N24" s="4" t="s">
        <v>271</v>
      </c>
      <c r="O24" s="4" t="s">
        <v>409</v>
      </c>
      <c r="P24" s="4" t="s">
        <v>223</v>
      </c>
      <c r="Q24" s="4" t="s">
        <v>210</v>
      </c>
      <c r="R24" s="10" t="s">
        <v>556</v>
      </c>
      <c r="S24" s="9" t="s">
        <v>555</v>
      </c>
      <c r="T24" s="4" t="s">
        <v>715</v>
      </c>
      <c r="U24" s="10" t="s">
        <v>938</v>
      </c>
    </row>
    <row r="25" spans="1:21" x14ac:dyDescent="0.25">
      <c r="A25" s="4"/>
      <c r="B25" s="9" t="s">
        <v>1283</v>
      </c>
      <c r="C25" s="9" t="s">
        <v>250</v>
      </c>
      <c r="D25" s="10" t="s">
        <v>250</v>
      </c>
      <c r="E25" s="9" t="s">
        <v>561</v>
      </c>
      <c r="F25" s="4" t="s">
        <v>493</v>
      </c>
      <c r="G25" s="4" t="s">
        <v>160</v>
      </c>
      <c r="H25" s="4" t="s">
        <v>161</v>
      </c>
      <c r="I25" s="10" t="s">
        <v>250</v>
      </c>
      <c r="J25" s="9" t="s">
        <v>1182</v>
      </c>
      <c r="K25" s="4" t="s">
        <v>675</v>
      </c>
      <c r="L25" s="4" t="s">
        <v>675</v>
      </c>
      <c r="M25" s="4" t="s">
        <v>250</v>
      </c>
      <c r="N25" s="4" t="s">
        <v>250</v>
      </c>
      <c r="O25" s="4" t="s">
        <v>172</v>
      </c>
      <c r="P25" s="4" t="s">
        <v>250</v>
      </c>
      <c r="Q25" s="4" t="s">
        <v>1284</v>
      </c>
      <c r="R25" s="10" t="s">
        <v>564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308</v>
      </c>
      <c r="G26" s="4" t="s">
        <v>308</v>
      </c>
      <c r="H26" s="4" t="s">
        <v>473</v>
      </c>
      <c r="I26" s="10" t="s">
        <v>237</v>
      </c>
      <c r="J26" s="9" t="s">
        <v>310</v>
      </c>
      <c r="K26" s="4" t="s">
        <v>308</v>
      </c>
      <c r="L26" s="4" t="s">
        <v>308</v>
      </c>
      <c r="M26" s="4" t="s">
        <v>237</v>
      </c>
      <c r="N26" s="4" t="s">
        <v>237</v>
      </c>
      <c r="O26" s="4" t="s">
        <v>236</v>
      </c>
      <c r="P26" s="4" t="s">
        <v>237</v>
      </c>
      <c r="Q26" s="4" t="s">
        <v>307</v>
      </c>
      <c r="R26" s="10" t="s">
        <v>310</v>
      </c>
      <c r="S26" s="9" t="s">
        <v>237</v>
      </c>
      <c r="T26" s="4" t="s">
        <v>310</v>
      </c>
      <c r="U26" s="10" t="s">
        <v>310</v>
      </c>
    </row>
    <row r="27" spans="1:21" x14ac:dyDescent="0.25">
      <c r="A27" s="4"/>
      <c r="B27" s="9" t="s">
        <v>299</v>
      </c>
      <c r="C27" s="9" t="s">
        <v>223</v>
      </c>
      <c r="D27" s="10" t="s">
        <v>301</v>
      </c>
      <c r="E27" s="9" t="s">
        <v>271</v>
      </c>
      <c r="F27" s="4" t="s">
        <v>244</v>
      </c>
      <c r="G27" s="4" t="s">
        <v>270</v>
      </c>
      <c r="H27" s="4" t="s">
        <v>244</v>
      </c>
      <c r="I27" s="10" t="s">
        <v>321</v>
      </c>
      <c r="J27" s="9" t="s">
        <v>271</v>
      </c>
      <c r="K27" s="4" t="s">
        <v>244</v>
      </c>
      <c r="L27" s="4" t="s">
        <v>270</v>
      </c>
      <c r="M27" s="4" t="s">
        <v>245</v>
      </c>
      <c r="N27" s="4" t="s">
        <v>245</v>
      </c>
      <c r="O27" s="4" t="s">
        <v>315</v>
      </c>
      <c r="P27" s="4" t="s">
        <v>245</v>
      </c>
      <c r="Q27" s="4" t="s">
        <v>321</v>
      </c>
      <c r="R27" s="10" t="s">
        <v>316</v>
      </c>
      <c r="S27" s="9" t="s">
        <v>321</v>
      </c>
      <c r="T27" s="4" t="s">
        <v>348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310</v>
      </c>
      <c r="G29" s="4" t="s">
        <v>310</v>
      </c>
      <c r="H29" s="4" t="s">
        <v>237</v>
      </c>
      <c r="I29" s="10" t="s">
        <v>310</v>
      </c>
      <c r="J29" s="9" t="s">
        <v>310</v>
      </c>
      <c r="K29" s="4" t="s">
        <v>310</v>
      </c>
      <c r="L29" s="4" t="s">
        <v>310</v>
      </c>
      <c r="M29" s="4" t="s">
        <v>234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310</v>
      </c>
    </row>
    <row r="30" spans="1:21" x14ac:dyDescent="0.25">
      <c r="A30" s="4"/>
      <c r="B30" s="9" t="s">
        <v>224</v>
      </c>
      <c r="C30" s="9" t="s">
        <v>210</v>
      </c>
      <c r="D30" s="10" t="s">
        <v>210</v>
      </c>
      <c r="E30" s="9" t="s">
        <v>271</v>
      </c>
      <c r="F30" s="4" t="s">
        <v>316</v>
      </c>
      <c r="G30" s="4" t="s">
        <v>246</v>
      </c>
      <c r="H30" s="4" t="s">
        <v>245</v>
      </c>
      <c r="I30" s="10" t="s">
        <v>316</v>
      </c>
      <c r="J30" s="9" t="s">
        <v>271</v>
      </c>
      <c r="K30" s="4" t="s">
        <v>316</v>
      </c>
      <c r="L30" s="4" t="s">
        <v>246</v>
      </c>
      <c r="M30" s="4" t="s">
        <v>316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273</v>
      </c>
      <c r="U30" s="10" t="s">
        <v>244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69" priority="13">
      <formula>$B$18&gt;0</formula>
    </cfRule>
  </conditionalFormatting>
  <conditionalFormatting sqref="A22:U22">
    <cfRule type="expression" dxfId="1168" priority="12">
      <formula>A22&lt;&gt;""</formula>
    </cfRule>
  </conditionalFormatting>
  <conditionalFormatting sqref="A25:U25">
    <cfRule type="expression" dxfId="1167" priority="11">
      <formula>A25&lt;&gt;""</formula>
    </cfRule>
  </conditionalFormatting>
  <conditionalFormatting sqref="A28:U28">
    <cfRule type="expression" dxfId="1166" priority="10">
      <formula>A28&lt;&gt;""</formula>
    </cfRule>
  </conditionalFormatting>
  <conditionalFormatting sqref="A31:U31">
    <cfRule type="expression" dxfId="1165" priority="9">
      <formula>A31&lt;&gt;""</formula>
    </cfRule>
  </conditionalFormatting>
  <conditionalFormatting sqref="A34:U34">
    <cfRule type="expression" dxfId="1164" priority="8">
      <formula>A34&lt;&gt;""</formula>
    </cfRule>
  </conditionalFormatting>
  <conditionalFormatting sqref="A37:U37">
    <cfRule type="expression" dxfId="1163" priority="7">
      <formula>A37&lt;&gt;""</formula>
    </cfRule>
  </conditionalFormatting>
  <conditionalFormatting sqref="A40:U40">
    <cfRule type="expression" dxfId="1162" priority="6">
      <formula>A40&lt;&gt;""</formula>
    </cfRule>
  </conditionalFormatting>
  <conditionalFormatting sqref="A43:U43">
    <cfRule type="expression" dxfId="1161" priority="5">
      <formula>A43&lt;&gt;""</formula>
    </cfRule>
  </conditionalFormatting>
  <conditionalFormatting sqref="A46:U46">
    <cfRule type="expression" dxfId="1160" priority="4">
      <formula>A46&lt;&gt;""</formula>
    </cfRule>
  </conditionalFormatting>
  <conditionalFormatting sqref="A49:U49">
    <cfRule type="expression" dxfId="1159" priority="3">
      <formula>A49&lt;&gt;""</formula>
    </cfRule>
  </conditionalFormatting>
  <conditionalFormatting sqref="A52:U52">
    <cfRule type="expression" dxfId="1158" priority="2">
      <formula>A52&lt;&gt;""</formula>
    </cfRule>
  </conditionalFormatting>
  <conditionalFormatting sqref="A55:U55">
    <cfRule type="expression" dxfId="115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1285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285</v>
      </c>
      <c r="C20" s="9" t="s">
        <v>284</v>
      </c>
      <c r="D20" s="10" t="s">
        <v>291</v>
      </c>
      <c r="E20" s="9" t="s">
        <v>402</v>
      </c>
      <c r="F20" s="4" t="s">
        <v>260</v>
      </c>
      <c r="G20" s="4" t="s">
        <v>254</v>
      </c>
      <c r="H20" s="4" t="s">
        <v>284</v>
      </c>
      <c r="I20" s="10" t="s">
        <v>402</v>
      </c>
      <c r="J20" s="9" t="s">
        <v>402</v>
      </c>
      <c r="K20" s="4" t="s">
        <v>260</v>
      </c>
      <c r="L20" s="4" t="s">
        <v>254</v>
      </c>
      <c r="M20" s="4" t="s">
        <v>254</v>
      </c>
      <c r="N20" s="4" t="s">
        <v>355</v>
      </c>
      <c r="O20" s="4" t="s">
        <v>342</v>
      </c>
      <c r="P20" s="4" t="s">
        <v>847</v>
      </c>
      <c r="Q20" s="4" t="s">
        <v>847</v>
      </c>
      <c r="R20" s="10" t="s">
        <v>341</v>
      </c>
      <c r="S20" s="9" t="s">
        <v>475</v>
      </c>
      <c r="T20" s="4" t="s">
        <v>285</v>
      </c>
      <c r="U20" s="10" t="s">
        <v>359</v>
      </c>
    </row>
    <row r="21" spans="1:21" x14ac:dyDescent="0.25">
      <c r="A21" s="4"/>
      <c r="B21" s="9" t="s">
        <v>448</v>
      </c>
      <c r="C21" s="9" t="s">
        <v>1077</v>
      </c>
      <c r="D21" s="10" t="s">
        <v>596</v>
      </c>
      <c r="E21" s="9" t="s">
        <v>793</v>
      </c>
      <c r="F21" s="4" t="s">
        <v>368</v>
      </c>
      <c r="G21" s="4" t="s">
        <v>387</v>
      </c>
      <c r="H21" s="4" t="s">
        <v>249</v>
      </c>
      <c r="I21" s="10" t="s">
        <v>399</v>
      </c>
      <c r="J21" s="9" t="s">
        <v>793</v>
      </c>
      <c r="K21" s="4" t="s">
        <v>368</v>
      </c>
      <c r="L21" s="4" t="s">
        <v>387</v>
      </c>
      <c r="M21" s="4" t="s">
        <v>270</v>
      </c>
      <c r="N21" s="4" t="s">
        <v>315</v>
      </c>
      <c r="O21" s="4" t="s">
        <v>271</v>
      </c>
      <c r="P21" s="4" t="s">
        <v>223</v>
      </c>
      <c r="Q21" s="4" t="s">
        <v>244</v>
      </c>
      <c r="R21" s="10" t="s">
        <v>272</v>
      </c>
      <c r="S21" s="9" t="s">
        <v>653</v>
      </c>
      <c r="T21" s="4" t="s">
        <v>1286</v>
      </c>
      <c r="U21" s="10" t="s">
        <v>1169</v>
      </c>
    </row>
    <row r="22" spans="1:21" x14ac:dyDescent="0.25">
      <c r="A22" s="4"/>
      <c r="B22" s="9" t="s">
        <v>1287</v>
      </c>
      <c r="C22" s="9" t="s">
        <v>250</v>
      </c>
      <c r="D22" s="10" t="s">
        <v>250</v>
      </c>
      <c r="E22" s="9" t="s">
        <v>561</v>
      </c>
      <c r="F22" s="4" t="s">
        <v>1288</v>
      </c>
      <c r="G22" s="4" t="s">
        <v>160</v>
      </c>
      <c r="H22" s="4" t="s">
        <v>250</v>
      </c>
      <c r="I22" s="10" t="s">
        <v>161</v>
      </c>
      <c r="J22" s="9" t="s">
        <v>1289</v>
      </c>
      <c r="K22" s="4" t="s">
        <v>1207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1207</v>
      </c>
      <c r="Q22" s="4" t="s">
        <v>250</v>
      </c>
      <c r="R22" s="10" t="s">
        <v>580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439</v>
      </c>
      <c r="C23" s="9" t="s">
        <v>848</v>
      </c>
      <c r="D23" s="10" t="s">
        <v>544</v>
      </c>
      <c r="E23" s="9" t="s">
        <v>441</v>
      </c>
      <c r="F23" s="4" t="s">
        <v>260</v>
      </c>
      <c r="G23" s="4" t="s">
        <v>476</v>
      </c>
      <c r="H23" s="4" t="s">
        <v>848</v>
      </c>
      <c r="I23" s="10" t="s">
        <v>257</v>
      </c>
      <c r="J23" s="9" t="s">
        <v>441</v>
      </c>
      <c r="K23" s="4" t="s">
        <v>260</v>
      </c>
      <c r="L23" s="4" t="s">
        <v>476</v>
      </c>
      <c r="M23" s="4" t="s">
        <v>255</v>
      </c>
      <c r="N23" s="4" t="s">
        <v>547</v>
      </c>
      <c r="O23" s="4" t="s">
        <v>547</v>
      </c>
      <c r="P23" s="4" t="s">
        <v>261</v>
      </c>
      <c r="Q23" s="4" t="s">
        <v>356</v>
      </c>
      <c r="R23" s="10" t="s">
        <v>478</v>
      </c>
      <c r="S23" s="9" t="s">
        <v>254</v>
      </c>
      <c r="T23" s="4" t="s">
        <v>439</v>
      </c>
      <c r="U23" s="10" t="s">
        <v>546</v>
      </c>
    </row>
    <row r="24" spans="1:21" x14ac:dyDescent="0.25">
      <c r="A24" s="4"/>
      <c r="B24" s="9" t="s">
        <v>1290</v>
      </c>
      <c r="C24" s="9" t="s">
        <v>866</v>
      </c>
      <c r="D24" s="10" t="s">
        <v>1291</v>
      </c>
      <c r="E24" s="9" t="s">
        <v>1292</v>
      </c>
      <c r="F24" s="4" t="s">
        <v>368</v>
      </c>
      <c r="G24" s="4" t="s">
        <v>1187</v>
      </c>
      <c r="H24" s="4" t="s">
        <v>312</v>
      </c>
      <c r="I24" s="10" t="s">
        <v>298</v>
      </c>
      <c r="J24" s="9" t="s">
        <v>1292</v>
      </c>
      <c r="K24" s="4" t="s">
        <v>368</v>
      </c>
      <c r="L24" s="4" t="s">
        <v>1187</v>
      </c>
      <c r="M24" s="4" t="s">
        <v>210</v>
      </c>
      <c r="N24" s="4" t="s">
        <v>273</v>
      </c>
      <c r="O24" s="4" t="s">
        <v>299</v>
      </c>
      <c r="P24" s="4" t="s">
        <v>207</v>
      </c>
      <c r="Q24" s="4" t="s">
        <v>315</v>
      </c>
      <c r="R24" s="10" t="s">
        <v>688</v>
      </c>
      <c r="S24" s="9" t="s">
        <v>407</v>
      </c>
      <c r="T24" s="4" t="s">
        <v>790</v>
      </c>
      <c r="U24" s="10" t="s">
        <v>1293</v>
      </c>
    </row>
    <row r="25" spans="1:21" x14ac:dyDescent="0.25">
      <c r="A25" s="4"/>
      <c r="B25" s="9" t="s">
        <v>1294</v>
      </c>
      <c r="C25" s="9" t="s">
        <v>250</v>
      </c>
      <c r="D25" s="10" t="s">
        <v>250</v>
      </c>
      <c r="E25" s="9" t="s">
        <v>561</v>
      </c>
      <c r="F25" s="4" t="s">
        <v>1145</v>
      </c>
      <c r="G25" s="4" t="s">
        <v>160</v>
      </c>
      <c r="H25" s="4" t="s">
        <v>161</v>
      </c>
      <c r="I25" s="10" t="s">
        <v>161</v>
      </c>
      <c r="J25" s="9" t="s">
        <v>1289</v>
      </c>
      <c r="K25" s="4" t="s">
        <v>1147</v>
      </c>
      <c r="L25" s="4" t="s">
        <v>1207</v>
      </c>
      <c r="M25" s="4" t="s">
        <v>250</v>
      </c>
      <c r="N25" s="4" t="s">
        <v>250</v>
      </c>
      <c r="O25" s="4" t="s">
        <v>166</v>
      </c>
      <c r="P25" s="4" t="s">
        <v>165</v>
      </c>
      <c r="Q25" s="4" t="s">
        <v>250</v>
      </c>
      <c r="R25" s="10" t="s">
        <v>564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310</v>
      </c>
      <c r="G26" s="4" t="s">
        <v>308</v>
      </c>
      <c r="H26" s="4" t="s">
        <v>308</v>
      </c>
      <c r="I26" s="10" t="s">
        <v>309</v>
      </c>
      <c r="J26" s="9" t="s">
        <v>310</v>
      </c>
      <c r="K26" s="4" t="s">
        <v>310</v>
      </c>
      <c r="L26" s="4" t="s">
        <v>308</v>
      </c>
      <c r="M26" s="4" t="s">
        <v>237</v>
      </c>
      <c r="N26" s="4" t="s">
        <v>325</v>
      </c>
      <c r="O26" s="4" t="s">
        <v>237</v>
      </c>
      <c r="P26" s="4" t="s">
        <v>237</v>
      </c>
      <c r="Q26" s="4" t="s">
        <v>307</v>
      </c>
      <c r="R26" s="10" t="s">
        <v>308</v>
      </c>
      <c r="S26" s="9" t="s">
        <v>310</v>
      </c>
      <c r="T26" s="4" t="s">
        <v>310</v>
      </c>
      <c r="U26" s="10" t="s">
        <v>310</v>
      </c>
    </row>
    <row r="27" spans="1:21" x14ac:dyDescent="0.25">
      <c r="A27" s="4"/>
      <c r="B27" s="9" t="s">
        <v>226</v>
      </c>
      <c r="C27" s="9" t="s">
        <v>301</v>
      </c>
      <c r="D27" s="10" t="s">
        <v>273</v>
      </c>
      <c r="E27" s="9" t="s">
        <v>207</v>
      </c>
      <c r="F27" s="4" t="s">
        <v>315</v>
      </c>
      <c r="G27" s="4" t="s">
        <v>270</v>
      </c>
      <c r="H27" s="4" t="s">
        <v>246</v>
      </c>
      <c r="I27" s="10" t="s">
        <v>246</v>
      </c>
      <c r="J27" s="9" t="s">
        <v>207</v>
      </c>
      <c r="K27" s="4" t="s">
        <v>315</v>
      </c>
      <c r="L27" s="4" t="s">
        <v>270</v>
      </c>
      <c r="M27" s="4" t="s">
        <v>245</v>
      </c>
      <c r="N27" s="4" t="s">
        <v>246</v>
      </c>
      <c r="O27" s="4" t="s">
        <v>245</v>
      </c>
      <c r="P27" s="4" t="s">
        <v>245</v>
      </c>
      <c r="Q27" s="4" t="s">
        <v>321</v>
      </c>
      <c r="R27" s="10" t="s">
        <v>246</v>
      </c>
      <c r="S27" s="9" t="s">
        <v>246</v>
      </c>
      <c r="T27" s="4" t="s">
        <v>206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308</v>
      </c>
      <c r="G29" s="4" t="s">
        <v>237</v>
      </c>
      <c r="H29" s="4" t="s">
        <v>237</v>
      </c>
      <c r="I29" s="10" t="s">
        <v>308</v>
      </c>
      <c r="J29" s="9" t="s">
        <v>310</v>
      </c>
      <c r="K29" s="4" t="s">
        <v>308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308</v>
      </c>
      <c r="T29" s="4" t="s">
        <v>310</v>
      </c>
      <c r="U29" s="10" t="s">
        <v>310</v>
      </c>
    </row>
    <row r="30" spans="1:21" x14ac:dyDescent="0.25">
      <c r="A30" s="4"/>
      <c r="B30" s="9" t="s">
        <v>224</v>
      </c>
      <c r="C30" s="9" t="s">
        <v>210</v>
      </c>
      <c r="D30" s="10" t="s">
        <v>210</v>
      </c>
      <c r="E30" s="9" t="s">
        <v>227</v>
      </c>
      <c r="F30" s="4" t="s">
        <v>270</v>
      </c>
      <c r="G30" s="4" t="s">
        <v>321</v>
      </c>
      <c r="H30" s="4" t="s">
        <v>245</v>
      </c>
      <c r="I30" s="10" t="s">
        <v>316</v>
      </c>
      <c r="J30" s="9" t="s">
        <v>227</v>
      </c>
      <c r="K30" s="4" t="s">
        <v>270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315</v>
      </c>
      <c r="T30" s="4" t="s">
        <v>207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56" priority="13">
      <formula>$B$18&gt;0</formula>
    </cfRule>
  </conditionalFormatting>
  <conditionalFormatting sqref="A22:U22">
    <cfRule type="expression" dxfId="1155" priority="12">
      <formula>A22&lt;&gt;""</formula>
    </cfRule>
  </conditionalFormatting>
  <conditionalFormatting sqref="A25:U25">
    <cfRule type="expression" dxfId="1154" priority="11">
      <formula>A25&lt;&gt;""</formula>
    </cfRule>
  </conditionalFormatting>
  <conditionalFormatting sqref="A28:U28">
    <cfRule type="expression" dxfId="1153" priority="10">
      <formula>A28&lt;&gt;""</formula>
    </cfRule>
  </conditionalFormatting>
  <conditionalFormatting sqref="A31:U31">
    <cfRule type="expression" dxfId="1152" priority="9">
      <formula>A31&lt;&gt;""</formula>
    </cfRule>
  </conditionalFormatting>
  <conditionalFormatting sqref="A34:U34">
    <cfRule type="expression" dxfId="1151" priority="8">
      <formula>A34&lt;&gt;""</formula>
    </cfRule>
  </conditionalFormatting>
  <conditionalFormatting sqref="A37:U37">
    <cfRule type="expression" dxfId="1150" priority="7">
      <formula>A37&lt;&gt;""</formula>
    </cfRule>
  </conditionalFormatting>
  <conditionalFormatting sqref="A40:U40">
    <cfRule type="expression" dxfId="1149" priority="6">
      <formula>A40&lt;&gt;""</formula>
    </cfRule>
  </conditionalFormatting>
  <conditionalFormatting sqref="A43:U43">
    <cfRule type="expression" dxfId="1148" priority="5">
      <formula>A43&lt;&gt;""</formula>
    </cfRule>
  </conditionalFormatting>
  <conditionalFormatting sqref="A46:U46">
    <cfRule type="expression" dxfId="1147" priority="4">
      <formula>A46&lt;&gt;""</formula>
    </cfRule>
  </conditionalFormatting>
  <conditionalFormatting sqref="A49:U49">
    <cfRule type="expression" dxfId="1146" priority="3">
      <formula>A49&lt;&gt;""</formula>
    </cfRule>
  </conditionalFormatting>
  <conditionalFormatting sqref="A52:U52">
    <cfRule type="expression" dxfId="1145" priority="2">
      <formula>A52&lt;&gt;""</formula>
    </cfRule>
  </conditionalFormatting>
  <conditionalFormatting sqref="A55:U55">
    <cfRule type="expression" dxfId="114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1295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356</v>
      </c>
      <c r="C20" s="9" t="s">
        <v>356</v>
      </c>
      <c r="D20" s="10" t="s">
        <v>285</v>
      </c>
      <c r="E20" s="9" t="s">
        <v>338</v>
      </c>
      <c r="F20" s="4" t="s">
        <v>261</v>
      </c>
      <c r="G20" s="4" t="s">
        <v>286</v>
      </c>
      <c r="H20" s="4" t="s">
        <v>286</v>
      </c>
      <c r="I20" s="10" t="s">
        <v>359</v>
      </c>
      <c r="J20" s="9" t="s">
        <v>338</v>
      </c>
      <c r="K20" s="4" t="s">
        <v>261</v>
      </c>
      <c r="L20" s="4" t="s">
        <v>286</v>
      </c>
      <c r="M20" s="4" t="s">
        <v>430</v>
      </c>
      <c r="N20" s="4" t="s">
        <v>338</v>
      </c>
      <c r="O20" s="4" t="s">
        <v>252</v>
      </c>
      <c r="P20" s="4" t="s">
        <v>253</v>
      </c>
      <c r="Q20" s="4" t="s">
        <v>282</v>
      </c>
      <c r="R20" s="10" t="s">
        <v>341</v>
      </c>
      <c r="S20" s="9" t="s">
        <v>287</v>
      </c>
      <c r="T20" s="4" t="s">
        <v>284</v>
      </c>
      <c r="U20" s="10" t="s">
        <v>353</v>
      </c>
    </row>
    <row r="21" spans="1:21" x14ac:dyDescent="0.25">
      <c r="A21" s="4"/>
      <c r="B21" s="9" t="s">
        <v>1296</v>
      </c>
      <c r="C21" s="9" t="s">
        <v>596</v>
      </c>
      <c r="D21" s="10" t="s">
        <v>1297</v>
      </c>
      <c r="E21" s="9" t="s">
        <v>1298</v>
      </c>
      <c r="F21" s="4" t="s">
        <v>505</v>
      </c>
      <c r="G21" s="4" t="s">
        <v>825</v>
      </c>
      <c r="H21" s="4" t="s">
        <v>1156</v>
      </c>
      <c r="I21" s="10" t="s">
        <v>208</v>
      </c>
      <c r="J21" s="9" t="s">
        <v>1298</v>
      </c>
      <c r="K21" s="4" t="s">
        <v>505</v>
      </c>
      <c r="L21" s="4" t="s">
        <v>825</v>
      </c>
      <c r="M21" s="4" t="s">
        <v>300</v>
      </c>
      <c r="N21" s="4" t="s">
        <v>244</v>
      </c>
      <c r="O21" s="4" t="s">
        <v>366</v>
      </c>
      <c r="P21" s="4" t="s">
        <v>273</v>
      </c>
      <c r="Q21" s="4" t="s">
        <v>247</v>
      </c>
      <c r="R21" s="10" t="s">
        <v>272</v>
      </c>
      <c r="S21" s="9" t="s">
        <v>241</v>
      </c>
      <c r="T21" s="4" t="s">
        <v>1278</v>
      </c>
      <c r="U21" s="10" t="s">
        <v>454</v>
      </c>
    </row>
    <row r="22" spans="1:21" x14ac:dyDescent="0.25">
      <c r="A22" s="4"/>
      <c r="B22" s="9" t="s">
        <v>461</v>
      </c>
      <c r="C22" s="9" t="s">
        <v>250</v>
      </c>
      <c r="D22" s="10" t="s">
        <v>250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564</v>
      </c>
      <c r="K22" s="4" t="s">
        <v>165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439</v>
      </c>
      <c r="C23" s="9" t="s">
        <v>848</v>
      </c>
      <c r="D23" s="10" t="s">
        <v>544</v>
      </c>
      <c r="E23" s="9" t="s">
        <v>545</v>
      </c>
      <c r="F23" s="4" t="s">
        <v>259</v>
      </c>
      <c r="G23" s="4" t="s">
        <v>255</v>
      </c>
      <c r="H23" s="4" t="s">
        <v>548</v>
      </c>
      <c r="I23" s="10" t="s">
        <v>441</v>
      </c>
      <c r="J23" s="9" t="s">
        <v>545</v>
      </c>
      <c r="K23" s="4" t="s">
        <v>259</v>
      </c>
      <c r="L23" s="4" t="s">
        <v>255</v>
      </c>
      <c r="M23" s="4" t="s">
        <v>430</v>
      </c>
      <c r="N23" s="4" t="s">
        <v>478</v>
      </c>
      <c r="O23" s="4" t="s">
        <v>476</v>
      </c>
      <c r="P23" s="4" t="s">
        <v>475</v>
      </c>
      <c r="Q23" s="4" t="s">
        <v>259</v>
      </c>
      <c r="R23" s="10" t="s">
        <v>441</v>
      </c>
      <c r="S23" s="9" t="s">
        <v>258</v>
      </c>
      <c r="T23" s="4" t="s">
        <v>848</v>
      </c>
      <c r="U23" s="10" t="s">
        <v>543</v>
      </c>
    </row>
    <row r="24" spans="1:21" x14ac:dyDescent="0.25">
      <c r="A24" s="4"/>
      <c r="B24" s="9" t="s">
        <v>1299</v>
      </c>
      <c r="C24" s="9" t="s">
        <v>866</v>
      </c>
      <c r="D24" s="10" t="s">
        <v>1300</v>
      </c>
      <c r="E24" s="9" t="s">
        <v>1301</v>
      </c>
      <c r="F24" s="4" t="s">
        <v>568</v>
      </c>
      <c r="G24" s="4" t="s">
        <v>680</v>
      </c>
      <c r="H24" s="4" t="s">
        <v>576</v>
      </c>
      <c r="I24" s="10" t="s">
        <v>397</v>
      </c>
      <c r="J24" s="9" t="s">
        <v>1301</v>
      </c>
      <c r="K24" s="4" t="s">
        <v>568</v>
      </c>
      <c r="L24" s="4" t="s">
        <v>680</v>
      </c>
      <c r="M24" s="4" t="s">
        <v>300</v>
      </c>
      <c r="N24" s="4" t="s">
        <v>273</v>
      </c>
      <c r="O24" s="4" t="s">
        <v>427</v>
      </c>
      <c r="P24" s="4" t="s">
        <v>301</v>
      </c>
      <c r="Q24" s="4" t="s">
        <v>244</v>
      </c>
      <c r="R24" s="10" t="s">
        <v>453</v>
      </c>
      <c r="S24" s="9" t="s">
        <v>839</v>
      </c>
      <c r="T24" s="4" t="s">
        <v>1038</v>
      </c>
      <c r="U24" s="10" t="s">
        <v>1302</v>
      </c>
    </row>
    <row r="25" spans="1:21" x14ac:dyDescent="0.25">
      <c r="A25" s="4"/>
      <c r="B25" s="9" t="s">
        <v>1294</v>
      </c>
      <c r="C25" s="9" t="s">
        <v>250</v>
      </c>
      <c r="D25" s="10" t="s">
        <v>250</v>
      </c>
      <c r="E25" s="9" t="s">
        <v>561</v>
      </c>
      <c r="F25" s="4" t="s">
        <v>1288</v>
      </c>
      <c r="G25" s="4" t="s">
        <v>1288</v>
      </c>
      <c r="H25" s="4" t="s">
        <v>250</v>
      </c>
      <c r="I25" s="10" t="s">
        <v>561</v>
      </c>
      <c r="J25" s="9" t="s">
        <v>564</v>
      </c>
      <c r="K25" s="4" t="s">
        <v>1207</v>
      </c>
      <c r="L25" s="4" t="s">
        <v>1207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564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308</v>
      </c>
      <c r="G26" s="4" t="s">
        <v>310</v>
      </c>
      <c r="H26" s="4" t="s">
        <v>237</v>
      </c>
      <c r="I26" s="10" t="s">
        <v>308</v>
      </c>
      <c r="J26" s="9" t="s">
        <v>310</v>
      </c>
      <c r="K26" s="4" t="s">
        <v>308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307</v>
      </c>
      <c r="R26" s="10" t="s">
        <v>310</v>
      </c>
      <c r="S26" s="9" t="s">
        <v>308</v>
      </c>
      <c r="T26" s="4" t="s">
        <v>310</v>
      </c>
      <c r="U26" s="10" t="s">
        <v>237</v>
      </c>
    </row>
    <row r="27" spans="1:21" x14ac:dyDescent="0.25">
      <c r="A27" s="4"/>
      <c r="B27" s="9" t="s">
        <v>409</v>
      </c>
      <c r="C27" s="9" t="s">
        <v>273</v>
      </c>
      <c r="D27" s="10" t="s">
        <v>207</v>
      </c>
      <c r="E27" s="9" t="s">
        <v>273</v>
      </c>
      <c r="F27" s="4" t="s">
        <v>270</v>
      </c>
      <c r="G27" s="4" t="s">
        <v>315</v>
      </c>
      <c r="H27" s="4" t="s">
        <v>321</v>
      </c>
      <c r="I27" s="10" t="s">
        <v>316</v>
      </c>
      <c r="J27" s="9" t="s">
        <v>273</v>
      </c>
      <c r="K27" s="4" t="s">
        <v>270</v>
      </c>
      <c r="L27" s="4" t="s">
        <v>315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321</v>
      </c>
      <c r="R27" s="10" t="s">
        <v>316</v>
      </c>
      <c r="S27" s="9" t="s">
        <v>315</v>
      </c>
      <c r="T27" s="4" t="s">
        <v>366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308</v>
      </c>
      <c r="G29" s="4" t="s">
        <v>310</v>
      </c>
      <c r="H29" s="4" t="s">
        <v>237</v>
      </c>
      <c r="I29" s="10" t="s">
        <v>308</v>
      </c>
      <c r="J29" s="9" t="s">
        <v>310</v>
      </c>
      <c r="K29" s="4" t="s">
        <v>308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308</v>
      </c>
      <c r="T29" s="4" t="s">
        <v>310</v>
      </c>
      <c r="U29" s="10" t="s">
        <v>310</v>
      </c>
    </row>
    <row r="30" spans="1:21" x14ac:dyDescent="0.25">
      <c r="A30" s="4"/>
      <c r="B30" s="9" t="s">
        <v>399</v>
      </c>
      <c r="C30" s="9" t="s">
        <v>301</v>
      </c>
      <c r="D30" s="10" t="s">
        <v>300</v>
      </c>
      <c r="E30" s="9" t="s">
        <v>227</v>
      </c>
      <c r="F30" s="4" t="s">
        <v>247</v>
      </c>
      <c r="G30" s="4" t="s">
        <v>244</v>
      </c>
      <c r="H30" s="4" t="s">
        <v>245</v>
      </c>
      <c r="I30" s="10" t="s">
        <v>316</v>
      </c>
      <c r="J30" s="9" t="s">
        <v>227</v>
      </c>
      <c r="K30" s="4" t="s">
        <v>247</v>
      </c>
      <c r="L30" s="4" t="s">
        <v>244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315</v>
      </c>
      <c r="T30" s="4" t="s">
        <v>209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43" priority="13">
      <formula>$B$18&gt;0</formula>
    </cfRule>
  </conditionalFormatting>
  <conditionalFormatting sqref="A22:U22">
    <cfRule type="expression" dxfId="1142" priority="12">
      <formula>A22&lt;&gt;""</formula>
    </cfRule>
  </conditionalFormatting>
  <conditionalFormatting sqref="A25:U25">
    <cfRule type="expression" dxfId="1141" priority="11">
      <formula>A25&lt;&gt;""</formula>
    </cfRule>
  </conditionalFormatting>
  <conditionalFormatting sqref="A28:U28">
    <cfRule type="expression" dxfId="1140" priority="10">
      <formula>A28&lt;&gt;""</formula>
    </cfRule>
  </conditionalFormatting>
  <conditionalFormatting sqref="A31:U31">
    <cfRule type="expression" dxfId="1139" priority="9">
      <formula>A31&lt;&gt;""</formula>
    </cfRule>
  </conditionalFormatting>
  <conditionalFormatting sqref="A34:U34">
    <cfRule type="expression" dxfId="1138" priority="8">
      <formula>A34&lt;&gt;""</formula>
    </cfRule>
  </conditionalFormatting>
  <conditionalFormatting sqref="A37:U37">
    <cfRule type="expression" dxfId="1137" priority="7">
      <formula>A37&lt;&gt;""</formula>
    </cfRule>
  </conditionalFormatting>
  <conditionalFormatting sqref="A40:U40">
    <cfRule type="expression" dxfId="1136" priority="6">
      <formula>A40&lt;&gt;""</formula>
    </cfRule>
  </conditionalFormatting>
  <conditionalFormatting sqref="A43:U43">
    <cfRule type="expression" dxfId="1135" priority="5">
      <formula>A43&lt;&gt;""</formula>
    </cfRule>
  </conditionalFormatting>
  <conditionalFormatting sqref="A46:U46">
    <cfRule type="expression" dxfId="1134" priority="4">
      <formula>A46&lt;&gt;""</formula>
    </cfRule>
  </conditionalFormatting>
  <conditionalFormatting sqref="A49:U49">
    <cfRule type="expression" dxfId="1133" priority="3">
      <formula>A49&lt;&gt;""</formula>
    </cfRule>
  </conditionalFormatting>
  <conditionalFormatting sqref="A52:U52">
    <cfRule type="expression" dxfId="1132" priority="2">
      <formula>A52&lt;&gt;""</formula>
    </cfRule>
  </conditionalFormatting>
  <conditionalFormatting sqref="A55:U55">
    <cfRule type="expression" dxfId="113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1303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285</v>
      </c>
      <c r="C20" s="9" t="s">
        <v>291</v>
      </c>
      <c r="D20" s="10" t="s">
        <v>285</v>
      </c>
      <c r="E20" s="9" t="s">
        <v>339</v>
      </c>
      <c r="F20" s="4" t="s">
        <v>258</v>
      </c>
      <c r="G20" s="4" t="s">
        <v>282</v>
      </c>
      <c r="H20" s="4" t="s">
        <v>353</v>
      </c>
      <c r="I20" s="10" t="s">
        <v>285</v>
      </c>
      <c r="J20" s="9" t="s">
        <v>339</v>
      </c>
      <c r="K20" s="4" t="s">
        <v>258</v>
      </c>
      <c r="L20" s="4" t="s">
        <v>282</v>
      </c>
      <c r="M20" s="4" t="s">
        <v>285</v>
      </c>
      <c r="N20" s="4" t="s">
        <v>288</v>
      </c>
      <c r="O20" s="4" t="s">
        <v>339</v>
      </c>
      <c r="P20" s="4" t="s">
        <v>253</v>
      </c>
      <c r="Q20" s="4" t="s">
        <v>339</v>
      </c>
      <c r="R20" s="10" t="s">
        <v>340</v>
      </c>
      <c r="S20" s="9" t="s">
        <v>254</v>
      </c>
      <c r="T20" s="4" t="s">
        <v>284</v>
      </c>
      <c r="U20" s="10" t="s">
        <v>414</v>
      </c>
    </row>
    <row r="21" spans="1:21" x14ac:dyDescent="0.25">
      <c r="A21" s="4"/>
      <c r="B21" s="9" t="s">
        <v>1304</v>
      </c>
      <c r="C21" s="9" t="s">
        <v>870</v>
      </c>
      <c r="D21" s="10" t="s">
        <v>768</v>
      </c>
      <c r="E21" s="9" t="s">
        <v>573</v>
      </c>
      <c r="F21" s="4" t="s">
        <v>1305</v>
      </c>
      <c r="G21" s="4" t="s">
        <v>786</v>
      </c>
      <c r="H21" s="4" t="s">
        <v>398</v>
      </c>
      <c r="I21" s="10" t="s">
        <v>226</v>
      </c>
      <c r="J21" s="9" t="s">
        <v>573</v>
      </c>
      <c r="K21" s="4" t="s">
        <v>1305</v>
      </c>
      <c r="L21" s="4" t="s">
        <v>786</v>
      </c>
      <c r="M21" s="4" t="s">
        <v>244</v>
      </c>
      <c r="N21" s="4" t="s">
        <v>246</v>
      </c>
      <c r="O21" s="4" t="s">
        <v>301</v>
      </c>
      <c r="P21" s="4" t="s">
        <v>273</v>
      </c>
      <c r="Q21" s="4" t="s">
        <v>315</v>
      </c>
      <c r="R21" s="10" t="s">
        <v>226</v>
      </c>
      <c r="S21" s="9" t="s">
        <v>773</v>
      </c>
      <c r="T21" s="4" t="s">
        <v>1306</v>
      </c>
      <c r="U21" s="10" t="s">
        <v>767</v>
      </c>
    </row>
    <row r="22" spans="1:21" x14ac:dyDescent="0.25">
      <c r="A22" s="4"/>
      <c r="B22" s="9" t="s">
        <v>1307</v>
      </c>
      <c r="C22" s="9" t="s">
        <v>250</v>
      </c>
      <c r="D22" s="10" t="s">
        <v>250</v>
      </c>
      <c r="E22" s="9" t="s">
        <v>561</v>
      </c>
      <c r="F22" s="4" t="s">
        <v>493</v>
      </c>
      <c r="G22" s="4" t="s">
        <v>160</v>
      </c>
      <c r="H22" s="4" t="s">
        <v>161</v>
      </c>
      <c r="I22" s="10" t="s">
        <v>250</v>
      </c>
      <c r="J22" s="9" t="s">
        <v>564</v>
      </c>
      <c r="K22" s="4" t="s">
        <v>1207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166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514</v>
      </c>
      <c r="B23" s="9" t="s">
        <v>439</v>
      </c>
      <c r="C23" s="9" t="s">
        <v>439</v>
      </c>
      <c r="D23" s="10" t="s">
        <v>544</v>
      </c>
      <c r="E23" s="9" t="s">
        <v>478</v>
      </c>
      <c r="F23" s="4" t="s">
        <v>357</v>
      </c>
      <c r="G23" s="4" t="s">
        <v>476</v>
      </c>
      <c r="H23" s="4" t="s">
        <v>542</v>
      </c>
      <c r="I23" s="10" t="s">
        <v>480</v>
      </c>
      <c r="J23" s="9" t="s">
        <v>478</v>
      </c>
      <c r="K23" s="4" t="s">
        <v>357</v>
      </c>
      <c r="L23" s="4" t="s">
        <v>476</v>
      </c>
      <c r="M23" s="4" t="s">
        <v>257</v>
      </c>
      <c r="N23" s="4" t="s">
        <v>522</v>
      </c>
      <c r="O23" s="4" t="s">
        <v>441</v>
      </c>
      <c r="P23" s="4" t="s">
        <v>475</v>
      </c>
      <c r="Q23" s="4" t="s">
        <v>439</v>
      </c>
      <c r="R23" s="10" t="s">
        <v>546</v>
      </c>
      <c r="S23" s="9" t="s">
        <v>252</v>
      </c>
      <c r="T23" s="4" t="s">
        <v>442</v>
      </c>
      <c r="U23" s="10" t="s">
        <v>543</v>
      </c>
    </row>
    <row r="24" spans="1:21" x14ac:dyDescent="0.25">
      <c r="A24" s="4"/>
      <c r="B24" s="9" t="s">
        <v>1142</v>
      </c>
      <c r="C24" s="9" t="s">
        <v>1308</v>
      </c>
      <c r="D24" s="10" t="s">
        <v>1309</v>
      </c>
      <c r="E24" s="9" t="s">
        <v>1310</v>
      </c>
      <c r="F24" s="4" t="s">
        <v>669</v>
      </c>
      <c r="G24" s="4" t="s">
        <v>553</v>
      </c>
      <c r="H24" s="4" t="s">
        <v>248</v>
      </c>
      <c r="I24" s="10" t="s">
        <v>225</v>
      </c>
      <c r="J24" s="9" t="s">
        <v>1310</v>
      </c>
      <c r="K24" s="4" t="s">
        <v>669</v>
      </c>
      <c r="L24" s="4" t="s">
        <v>553</v>
      </c>
      <c r="M24" s="4" t="s">
        <v>227</v>
      </c>
      <c r="N24" s="4" t="s">
        <v>223</v>
      </c>
      <c r="O24" s="4" t="s">
        <v>410</v>
      </c>
      <c r="P24" s="4" t="s">
        <v>301</v>
      </c>
      <c r="Q24" s="4" t="s">
        <v>244</v>
      </c>
      <c r="R24" s="10" t="s">
        <v>556</v>
      </c>
      <c r="S24" s="9" t="s">
        <v>839</v>
      </c>
      <c r="T24" s="4" t="s">
        <v>1311</v>
      </c>
      <c r="U24" s="10" t="s">
        <v>900</v>
      </c>
    </row>
    <row r="25" spans="1:21" x14ac:dyDescent="0.25">
      <c r="A25" s="4"/>
      <c r="B25" s="9" t="s">
        <v>1312</v>
      </c>
      <c r="C25" s="9" t="s">
        <v>250</v>
      </c>
      <c r="D25" s="10" t="s">
        <v>250</v>
      </c>
      <c r="E25" s="9" t="s">
        <v>561</v>
      </c>
      <c r="F25" s="4" t="s">
        <v>493</v>
      </c>
      <c r="G25" s="4" t="s">
        <v>493</v>
      </c>
      <c r="H25" s="4" t="s">
        <v>561</v>
      </c>
      <c r="I25" s="10" t="s">
        <v>250</v>
      </c>
      <c r="J25" s="9" t="s">
        <v>956</v>
      </c>
      <c r="K25" s="4" t="s">
        <v>1313</v>
      </c>
      <c r="L25" s="4" t="s">
        <v>1313</v>
      </c>
      <c r="M25" s="4" t="s">
        <v>250</v>
      </c>
      <c r="N25" s="4" t="s">
        <v>879</v>
      </c>
      <c r="O25" s="4" t="s">
        <v>250</v>
      </c>
      <c r="P25" s="4" t="s">
        <v>169</v>
      </c>
      <c r="Q25" s="4" t="s">
        <v>250</v>
      </c>
      <c r="R25" s="10" t="s">
        <v>564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308</v>
      </c>
      <c r="D26" s="10" t="s">
        <v>310</v>
      </c>
      <c r="E26" s="9" t="s">
        <v>310</v>
      </c>
      <c r="F26" s="4" t="s">
        <v>310</v>
      </c>
      <c r="G26" s="4" t="s">
        <v>473</v>
      </c>
      <c r="H26" s="4" t="s">
        <v>237</v>
      </c>
      <c r="I26" s="10" t="s">
        <v>309</v>
      </c>
      <c r="J26" s="9" t="s">
        <v>310</v>
      </c>
      <c r="K26" s="4" t="s">
        <v>310</v>
      </c>
      <c r="L26" s="4" t="s">
        <v>473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307</v>
      </c>
      <c r="R26" s="10" t="s">
        <v>308</v>
      </c>
      <c r="S26" s="9" t="s">
        <v>239</v>
      </c>
      <c r="T26" s="4" t="s">
        <v>310</v>
      </c>
      <c r="U26" s="10" t="s">
        <v>310</v>
      </c>
    </row>
    <row r="27" spans="1:21" x14ac:dyDescent="0.25">
      <c r="A27" s="4"/>
      <c r="B27" s="9" t="s">
        <v>269</v>
      </c>
      <c r="C27" s="9" t="s">
        <v>409</v>
      </c>
      <c r="D27" s="10" t="s">
        <v>227</v>
      </c>
      <c r="E27" s="9" t="s">
        <v>207</v>
      </c>
      <c r="F27" s="4" t="s">
        <v>315</v>
      </c>
      <c r="G27" s="4" t="s">
        <v>224</v>
      </c>
      <c r="H27" s="4" t="s">
        <v>321</v>
      </c>
      <c r="I27" s="10" t="s">
        <v>246</v>
      </c>
      <c r="J27" s="9" t="s">
        <v>207</v>
      </c>
      <c r="K27" s="4" t="s">
        <v>315</v>
      </c>
      <c r="L27" s="4" t="s">
        <v>224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321</v>
      </c>
      <c r="R27" s="10" t="s">
        <v>246</v>
      </c>
      <c r="S27" s="9" t="s">
        <v>209</v>
      </c>
      <c r="T27" s="4" t="s">
        <v>273</v>
      </c>
      <c r="U27" s="10" t="s">
        <v>244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308</v>
      </c>
      <c r="G29" s="4" t="s">
        <v>310</v>
      </c>
      <c r="H29" s="4" t="s">
        <v>237</v>
      </c>
      <c r="I29" s="10" t="s">
        <v>308</v>
      </c>
      <c r="J29" s="9" t="s">
        <v>310</v>
      </c>
      <c r="K29" s="4" t="s">
        <v>308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308</v>
      </c>
      <c r="T29" s="4" t="s">
        <v>310</v>
      </c>
      <c r="U29" s="10" t="s">
        <v>310</v>
      </c>
    </row>
    <row r="30" spans="1:21" x14ac:dyDescent="0.25">
      <c r="A30" s="4"/>
      <c r="B30" s="9" t="s">
        <v>427</v>
      </c>
      <c r="C30" s="9" t="s">
        <v>209</v>
      </c>
      <c r="D30" s="10" t="s">
        <v>270</v>
      </c>
      <c r="E30" s="9" t="s">
        <v>207</v>
      </c>
      <c r="F30" s="4" t="s">
        <v>247</v>
      </c>
      <c r="G30" s="4" t="s">
        <v>244</v>
      </c>
      <c r="H30" s="4" t="s">
        <v>245</v>
      </c>
      <c r="I30" s="10" t="s">
        <v>316</v>
      </c>
      <c r="J30" s="9" t="s">
        <v>207</v>
      </c>
      <c r="K30" s="4" t="s">
        <v>247</v>
      </c>
      <c r="L30" s="4" t="s">
        <v>244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315</v>
      </c>
      <c r="T30" s="4" t="s">
        <v>271</v>
      </c>
      <c r="U30" s="10" t="s">
        <v>270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30" priority="13">
      <formula>$B$18&gt;0</formula>
    </cfRule>
  </conditionalFormatting>
  <conditionalFormatting sqref="A22:U22">
    <cfRule type="expression" dxfId="1129" priority="12">
      <formula>A22&lt;&gt;""</formula>
    </cfRule>
  </conditionalFormatting>
  <conditionalFormatting sqref="A25:U25">
    <cfRule type="expression" dxfId="1128" priority="11">
      <formula>A25&lt;&gt;""</formula>
    </cfRule>
  </conditionalFormatting>
  <conditionalFormatting sqref="A28:U28">
    <cfRule type="expression" dxfId="1127" priority="10">
      <formula>A28&lt;&gt;""</formula>
    </cfRule>
  </conditionalFormatting>
  <conditionalFormatting sqref="A31:U31">
    <cfRule type="expression" dxfId="1126" priority="9">
      <formula>A31&lt;&gt;""</formula>
    </cfRule>
  </conditionalFormatting>
  <conditionalFormatting sqref="A34:U34">
    <cfRule type="expression" dxfId="1125" priority="8">
      <formula>A34&lt;&gt;""</formula>
    </cfRule>
  </conditionalFormatting>
  <conditionalFormatting sqref="A37:U37">
    <cfRule type="expression" dxfId="1124" priority="7">
      <formula>A37&lt;&gt;""</formula>
    </cfRule>
  </conditionalFormatting>
  <conditionalFormatting sqref="A40:U40">
    <cfRule type="expression" dxfId="1123" priority="6">
      <formula>A40&lt;&gt;""</formula>
    </cfRule>
  </conditionalFormatting>
  <conditionalFormatting sqref="A43:U43">
    <cfRule type="expression" dxfId="1122" priority="5">
      <formula>A43&lt;&gt;""</formula>
    </cfRule>
  </conditionalFormatting>
  <conditionalFormatting sqref="A46:U46">
    <cfRule type="expression" dxfId="1121" priority="4">
      <formula>A46&lt;&gt;""</formula>
    </cfRule>
  </conditionalFormatting>
  <conditionalFormatting sqref="A49:U49">
    <cfRule type="expression" dxfId="1120" priority="3">
      <formula>A49&lt;&gt;""</formula>
    </cfRule>
  </conditionalFormatting>
  <conditionalFormatting sqref="A52:U52">
    <cfRule type="expression" dxfId="1119" priority="2">
      <formula>A52&lt;&gt;""</formula>
    </cfRule>
  </conditionalFormatting>
  <conditionalFormatting sqref="A55:U55">
    <cfRule type="expression" dxfId="111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1314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285</v>
      </c>
      <c r="C20" s="9" t="s">
        <v>356</v>
      </c>
      <c r="D20" s="10" t="s">
        <v>291</v>
      </c>
      <c r="E20" s="9" t="s">
        <v>342</v>
      </c>
      <c r="F20" s="4" t="s">
        <v>258</v>
      </c>
      <c r="G20" s="4" t="s">
        <v>290</v>
      </c>
      <c r="H20" s="4" t="s">
        <v>291</v>
      </c>
      <c r="I20" s="10" t="s">
        <v>342</v>
      </c>
      <c r="J20" s="9" t="s">
        <v>342</v>
      </c>
      <c r="K20" s="4" t="s">
        <v>258</v>
      </c>
      <c r="L20" s="4" t="s">
        <v>290</v>
      </c>
      <c r="M20" s="4" t="s">
        <v>475</v>
      </c>
      <c r="N20" s="4" t="s">
        <v>355</v>
      </c>
      <c r="O20" s="4" t="s">
        <v>548</v>
      </c>
      <c r="P20" s="4" t="s">
        <v>328</v>
      </c>
      <c r="Q20" s="4" t="s">
        <v>480</v>
      </c>
      <c r="R20" s="10" t="s">
        <v>328</v>
      </c>
      <c r="S20" s="9" t="s">
        <v>477</v>
      </c>
      <c r="T20" s="4" t="s">
        <v>284</v>
      </c>
      <c r="U20" s="10" t="s">
        <v>414</v>
      </c>
    </row>
    <row r="21" spans="1:21" x14ac:dyDescent="0.25">
      <c r="A21" s="4"/>
      <c r="B21" s="9" t="s">
        <v>1315</v>
      </c>
      <c r="C21" s="9" t="s">
        <v>1089</v>
      </c>
      <c r="D21" s="10" t="s">
        <v>1232</v>
      </c>
      <c r="E21" s="9" t="s">
        <v>1316</v>
      </c>
      <c r="F21" s="4" t="s">
        <v>266</v>
      </c>
      <c r="G21" s="4" t="s">
        <v>1231</v>
      </c>
      <c r="H21" s="4" t="s">
        <v>538</v>
      </c>
      <c r="I21" s="10" t="s">
        <v>427</v>
      </c>
      <c r="J21" s="9" t="s">
        <v>1316</v>
      </c>
      <c r="K21" s="4" t="s">
        <v>266</v>
      </c>
      <c r="L21" s="4" t="s">
        <v>1231</v>
      </c>
      <c r="M21" s="4" t="s">
        <v>210</v>
      </c>
      <c r="N21" s="4" t="s">
        <v>315</v>
      </c>
      <c r="O21" s="4" t="s">
        <v>348</v>
      </c>
      <c r="P21" s="4" t="s">
        <v>244</v>
      </c>
      <c r="Q21" s="4" t="s">
        <v>244</v>
      </c>
      <c r="R21" s="10" t="s">
        <v>208</v>
      </c>
      <c r="S21" s="9" t="s">
        <v>275</v>
      </c>
      <c r="T21" s="4" t="s">
        <v>1317</v>
      </c>
      <c r="U21" s="10" t="s">
        <v>718</v>
      </c>
    </row>
    <row r="22" spans="1:21" x14ac:dyDescent="0.25">
      <c r="A22" s="4"/>
      <c r="B22" s="9" t="s">
        <v>1318</v>
      </c>
      <c r="C22" s="9" t="s">
        <v>250</v>
      </c>
      <c r="D22" s="10" t="s">
        <v>250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1146</v>
      </c>
      <c r="K22" s="4" t="s">
        <v>1207</v>
      </c>
      <c r="L22" s="4" t="s">
        <v>1207</v>
      </c>
      <c r="M22" s="4" t="s">
        <v>250</v>
      </c>
      <c r="N22" s="4" t="s">
        <v>250</v>
      </c>
      <c r="O22" s="4" t="s">
        <v>1080</v>
      </c>
      <c r="P22" s="4" t="s">
        <v>170</v>
      </c>
      <c r="Q22" s="4" t="s">
        <v>173</v>
      </c>
      <c r="R22" s="10" t="s">
        <v>1319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439</v>
      </c>
      <c r="C23" s="9" t="s">
        <v>442</v>
      </c>
      <c r="D23" s="10" t="s">
        <v>544</v>
      </c>
      <c r="E23" s="9" t="s">
        <v>478</v>
      </c>
      <c r="F23" s="4" t="s">
        <v>475</v>
      </c>
      <c r="G23" s="4" t="s">
        <v>476</v>
      </c>
      <c r="H23" s="4" t="s">
        <v>545</v>
      </c>
      <c r="I23" s="10" t="s">
        <v>442</v>
      </c>
      <c r="J23" s="9" t="s">
        <v>478</v>
      </c>
      <c r="K23" s="4" t="s">
        <v>475</v>
      </c>
      <c r="L23" s="4" t="s">
        <v>476</v>
      </c>
      <c r="M23" s="4" t="s">
        <v>282</v>
      </c>
      <c r="N23" s="4" t="s">
        <v>600</v>
      </c>
      <c r="O23" s="4" t="s">
        <v>286</v>
      </c>
      <c r="P23" s="4" t="s">
        <v>602</v>
      </c>
      <c r="Q23" s="4" t="s">
        <v>282</v>
      </c>
      <c r="R23" s="10" t="s">
        <v>713</v>
      </c>
      <c r="S23" s="9" t="s">
        <v>253</v>
      </c>
      <c r="T23" s="4" t="s">
        <v>848</v>
      </c>
      <c r="U23" s="10" t="s">
        <v>713</v>
      </c>
    </row>
    <row r="24" spans="1:21" x14ac:dyDescent="0.25">
      <c r="A24" s="4"/>
      <c r="B24" s="9" t="s">
        <v>1320</v>
      </c>
      <c r="C24" s="9" t="s">
        <v>1321</v>
      </c>
      <c r="D24" s="10" t="s">
        <v>1300</v>
      </c>
      <c r="E24" s="9" t="s">
        <v>1322</v>
      </c>
      <c r="F24" s="4" t="s">
        <v>669</v>
      </c>
      <c r="G24" s="4" t="s">
        <v>644</v>
      </c>
      <c r="H24" s="4" t="s">
        <v>242</v>
      </c>
      <c r="I24" s="10" t="s">
        <v>538</v>
      </c>
      <c r="J24" s="9" t="s">
        <v>1322</v>
      </c>
      <c r="K24" s="4" t="s">
        <v>669</v>
      </c>
      <c r="L24" s="4" t="s">
        <v>644</v>
      </c>
      <c r="M24" s="4" t="s">
        <v>270</v>
      </c>
      <c r="N24" s="4" t="s">
        <v>301</v>
      </c>
      <c r="O24" s="4" t="s">
        <v>206</v>
      </c>
      <c r="P24" s="4" t="s">
        <v>208</v>
      </c>
      <c r="Q24" s="4" t="s">
        <v>315</v>
      </c>
      <c r="R24" s="10" t="s">
        <v>222</v>
      </c>
      <c r="S24" s="9" t="s">
        <v>805</v>
      </c>
      <c r="T24" s="4" t="s">
        <v>1057</v>
      </c>
      <c r="U24" s="10" t="s">
        <v>952</v>
      </c>
    </row>
    <row r="25" spans="1:21" x14ac:dyDescent="0.25">
      <c r="A25" s="4"/>
      <c r="B25" s="9" t="s">
        <v>1323</v>
      </c>
      <c r="C25" s="9" t="s">
        <v>250</v>
      </c>
      <c r="D25" s="10" t="s">
        <v>250</v>
      </c>
      <c r="E25" s="9" t="s">
        <v>561</v>
      </c>
      <c r="F25" s="4" t="s">
        <v>493</v>
      </c>
      <c r="G25" s="4" t="s">
        <v>493</v>
      </c>
      <c r="H25" s="4" t="s">
        <v>561</v>
      </c>
      <c r="I25" s="10" t="s">
        <v>250</v>
      </c>
      <c r="J25" s="9" t="s">
        <v>1146</v>
      </c>
      <c r="K25" s="4" t="s">
        <v>1324</v>
      </c>
      <c r="L25" s="4" t="s">
        <v>1324</v>
      </c>
      <c r="M25" s="4" t="s">
        <v>872</v>
      </c>
      <c r="N25" s="4" t="s">
        <v>749</v>
      </c>
      <c r="O25" s="4" t="s">
        <v>1324</v>
      </c>
      <c r="P25" s="4" t="s">
        <v>749</v>
      </c>
      <c r="Q25" s="4" t="s">
        <v>250</v>
      </c>
      <c r="R25" s="10" t="s">
        <v>1146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308</v>
      </c>
      <c r="E26" s="9" t="s">
        <v>310</v>
      </c>
      <c r="F26" s="4" t="s">
        <v>310</v>
      </c>
      <c r="G26" s="4" t="s">
        <v>310</v>
      </c>
      <c r="H26" s="4" t="s">
        <v>237</v>
      </c>
      <c r="I26" s="10" t="s">
        <v>307</v>
      </c>
      <c r="J26" s="9" t="s">
        <v>310</v>
      </c>
      <c r="K26" s="4" t="s">
        <v>310</v>
      </c>
      <c r="L26" s="4" t="s">
        <v>310</v>
      </c>
      <c r="M26" s="4" t="s">
        <v>234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309</v>
      </c>
      <c r="S26" s="9" t="s">
        <v>308</v>
      </c>
      <c r="T26" s="4" t="s">
        <v>310</v>
      </c>
      <c r="U26" s="10" t="s">
        <v>310</v>
      </c>
    </row>
    <row r="27" spans="1:21" x14ac:dyDescent="0.25">
      <c r="A27" s="4"/>
      <c r="B27" s="9" t="s">
        <v>269</v>
      </c>
      <c r="C27" s="9" t="s">
        <v>207</v>
      </c>
      <c r="D27" s="10" t="s">
        <v>427</v>
      </c>
      <c r="E27" s="9" t="s">
        <v>208</v>
      </c>
      <c r="F27" s="4" t="s">
        <v>315</v>
      </c>
      <c r="G27" s="4" t="s">
        <v>244</v>
      </c>
      <c r="H27" s="4" t="s">
        <v>245</v>
      </c>
      <c r="I27" s="10" t="s">
        <v>315</v>
      </c>
      <c r="J27" s="9" t="s">
        <v>208</v>
      </c>
      <c r="K27" s="4" t="s">
        <v>315</v>
      </c>
      <c r="L27" s="4" t="s">
        <v>244</v>
      </c>
      <c r="M27" s="4" t="s">
        <v>316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315</v>
      </c>
      <c r="S27" s="9" t="s">
        <v>247</v>
      </c>
      <c r="T27" s="4" t="s">
        <v>348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308</v>
      </c>
      <c r="D29" s="10" t="s">
        <v>237</v>
      </c>
      <c r="E29" s="9" t="s">
        <v>310</v>
      </c>
      <c r="F29" s="4" t="s">
        <v>308</v>
      </c>
      <c r="G29" s="4" t="s">
        <v>308</v>
      </c>
      <c r="H29" s="4" t="s">
        <v>237</v>
      </c>
      <c r="I29" s="10" t="s">
        <v>308</v>
      </c>
      <c r="J29" s="9" t="s">
        <v>310</v>
      </c>
      <c r="K29" s="4" t="s">
        <v>308</v>
      </c>
      <c r="L29" s="4" t="s">
        <v>308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308</v>
      </c>
      <c r="T29" s="4" t="s">
        <v>310</v>
      </c>
      <c r="U29" s="10" t="s">
        <v>310</v>
      </c>
    </row>
    <row r="30" spans="1:21" x14ac:dyDescent="0.25">
      <c r="A30" s="4"/>
      <c r="B30" s="9" t="s">
        <v>409</v>
      </c>
      <c r="C30" s="9" t="s">
        <v>206</v>
      </c>
      <c r="D30" s="10" t="s">
        <v>244</v>
      </c>
      <c r="E30" s="9" t="s">
        <v>227</v>
      </c>
      <c r="F30" s="4" t="s">
        <v>247</v>
      </c>
      <c r="G30" s="4" t="s">
        <v>210</v>
      </c>
      <c r="H30" s="4" t="s">
        <v>245</v>
      </c>
      <c r="I30" s="10" t="s">
        <v>316</v>
      </c>
      <c r="J30" s="9" t="s">
        <v>227</v>
      </c>
      <c r="K30" s="4" t="s">
        <v>247</v>
      </c>
      <c r="L30" s="4" t="s">
        <v>210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315</v>
      </c>
      <c r="T30" s="4" t="s">
        <v>223</v>
      </c>
      <c r="U30" s="10" t="s">
        <v>244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17" priority="13">
      <formula>$B$18&gt;0</formula>
    </cfRule>
  </conditionalFormatting>
  <conditionalFormatting sqref="A22:U22">
    <cfRule type="expression" dxfId="1116" priority="12">
      <formula>A22&lt;&gt;""</formula>
    </cfRule>
  </conditionalFormatting>
  <conditionalFormatting sqref="A25:U25">
    <cfRule type="expression" dxfId="1115" priority="11">
      <formula>A25&lt;&gt;""</formula>
    </cfRule>
  </conditionalFormatting>
  <conditionalFormatting sqref="A28:U28">
    <cfRule type="expression" dxfId="1114" priority="10">
      <formula>A28&lt;&gt;""</formula>
    </cfRule>
  </conditionalFormatting>
  <conditionalFormatting sqref="A31:U31">
    <cfRule type="expression" dxfId="1113" priority="9">
      <formula>A31&lt;&gt;""</formula>
    </cfRule>
  </conditionalFormatting>
  <conditionalFormatting sqref="A34:U34">
    <cfRule type="expression" dxfId="1112" priority="8">
      <formula>A34&lt;&gt;""</formula>
    </cfRule>
  </conditionalFormatting>
  <conditionalFormatting sqref="A37:U37">
    <cfRule type="expression" dxfId="1111" priority="7">
      <formula>A37&lt;&gt;""</formula>
    </cfRule>
  </conditionalFormatting>
  <conditionalFormatting sqref="A40:U40">
    <cfRule type="expression" dxfId="1110" priority="6">
      <formula>A40&lt;&gt;""</formula>
    </cfRule>
  </conditionalFormatting>
  <conditionalFormatting sqref="A43:U43">
    <cfRule type="expression" dxfId="1109" priority="5">
      <formula>A43&lt;&gt;""</formula>
    </cfRule>
  </conditionalFormatting>
  <conditionalFormatting sqref="A46:U46">
    <cfRule type="expression" dxfId="1108" priority="4">
      <formula>A46&lt;&gt;""</formula>
    </cfRule>
  </conditionalFormatting>
  <conditionalFormatting sqref="A49:U49">
    <cfRule type="expression" dxfId="1107" priority="3">
      <formula>A49&lt;&gt;""</formula>
    </cfRule>
  </conditionalFormatting>
  <conditionalFormatting sqref="A52:U52">
    <cfRule type="expression" dxfId="1106" priority="2">
      <formula>A52&lt;&gt;""</formula>
    </cfRule>
  </conditionalFormatting>
  <conditionalFormatting sqref="A55:U55">
    <cfRule type="expression" dxfId="110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1325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285</v>
      </c>
      <c r="C20" s="9" t="s">
        <v>291</v>
      </c>
      <c r="D20" s="10" t="s">
        <v>285</v>
      </c>
      <c r="E20" s="9" t="s">
        <v>402</v>
      </c>
      <c r="F20" s="4" t="s">
        <v>430</v>
      </c>
      <c r="G20" s="4" t="s">
        <v>286</v>
      </c>
      <c r="H20" s="4" t="s">
        <v>356</v>
      </c>
      <c r="I20" s="10" t="s">
        <v>283</v>
      </c>
      <c r="J20" s="9" t="s">
        <v>402</v>
      </c>
      <c r="K20" s="4" t="s">
        <v>430</v>
      </c>
      <c r="L20" s="4" t="s">
        <v>286</v>
      </c>
      <c r="M20" s="4" t="s">
        <v>544</v>
      </c>
      <c r="N20" s="4" t="s">
        <v>339</v>
      </c>
      <c r="O20" s="4" t="s">
        <v>287</v>
      </c>
      <c r="P20" s="4" t="s">
        <v>383</v>
      </c>
      <c r="Q20" s="4" t="s">
        <v>600</v>
      </c>
      <c r="R20" s="10" t="s">
        <v>402</v>
      </c>
      <c r="S20" s="9" t="s">
        <v>847</v>
      </c>
      <c r="T20" s="4" t="s">
        <v>285</v>
      </c>
      <c r="U20" s="10" t="s">
        <v>353</v>
      </c>
    </row>
    <row r="21" spans="1:21" x14ac:dyDescent="0.25">
      <c r="A21" s="4"/>
      <c r="B21" s="9" t="s">
        <v>1326</v>
      </c>
      <c r="C21" s="9" t="s">
        <v>1327</v>
      </c>
      <c r="D21" s="10" t="s">
        <v>1328</v>
      </c>
      <c r="E21" s="9" t="s">
        <v>733</v>
      </c>
      <c r="F21" s="4" t="s">
        <v>513</v>
      </c>
      <c r="G21" s="4" t="s">
        <v>506</v>
      </c>
      <c r="H21" s="4" t="s">
        <v>397</v>
      </c>
      <c r="I21" s="10" t="s">
        <v>272</v>
      </c>
      <c r="J21" s="9" t="s">
        <v>733</v>
      </c>
      <c r="K21" s="4" t="s">
        <v>513</v>
      </c>
      <c r="L21" s="4" t="s">
        <v>506</v>
      </c>
      <c r="M21" s="4" t="s">
        <v>227</v>
      </c>
      <c r="N21" s="4" t="s">
        <v>244</v>
      </c>
      <c r="O21" s="4" t="s">
        <v>399</v>
      </c>
      <c r="P21" s="4" t="s">
        <v>247</v>
      </c>
      <c r="Q21" s="4" t="s">
        <v>300</v>
      </c>
      <c r="R21" s="10" t="s">
        <v>410</v>
      </c>
      <c r="S21" s="9" t="s">
        <v>296</v>
      </c>
      <c r="T21" s="4" t="s">
        <v>482</v>
      </c>
      <c r="U21" s="10" t="s">
        <v>705</v>
      </c>
    </row>
    <row r="22" spans="1:21" x14ac:dyDescent="0.25">
      <c r="A22" s="4"/>
      <c r="B22" s="9" t="s">
        <v>1329</v>
      </c>
      <c r="C22" s="9" t="s">
        <v>250</v>
      </c>
      <c r="D22" s="10" t="s">
        <v>250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1330</v>
      </c>
      <c r="K22" s="4" t="s">
        <v>1331</v>
      </c>
      <c r="L22" s="4" t="s">
        <v>1045</v>
      </c>
      <c r="M22" s="4" t="s">
        <v>1080</v>
      </c>
      <c r="N22" s="4" t="s">
        <v>172</v>
      </c>
      <c r="O22" s="4" t="s">
        <v>1045</v>
      </c>
      <c r="P22" s="4" t="s">
        <v>811</v>
      </c>
      <c r="Q22" s="4" t="s">
        <v>810</v>
      </c>
      <c r="R22" s="10" t="s">
        <v>811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439</v>
      </c>
      <c r="C23" s="9" t="s">
        <v>544</v>
      </c>
      <c r="D23" s="10" t="s">
        <v>439</v>
      </c>
      <c r="E23" s="9" t="s">
        <v>547</v>
      </c>
      <c r="F23" s="4" t="s">
        <v>477</v>
      </c>
      <c r="G23" s="4" t="s">
        <v>259</v>
      </c>
      <c r="H23" s="4" t="s">
        <v>439</v>
      </c>
      <c r="I23" s="10" t="s">
        <v>259</v>
      </c>
      <c r="J23" s="9" t="s">
        <v>547</v>
      </c>
      <c r="K23" s="4" t="s">
        <v>477</v>
      </c>
      <c r="L23" s="4" t="s">
        <v>259</v>
      </c>
      <c r="M23" s="4" t="s">
        <v>356</v>
      </c>
      <c r="N23" s="4" t="s">
        <v>441</v>
      </c>
      <c r="O23" s="4" t="s">
        <v>477</v>
      </c>
      <c r="P23" s="4" t="s">
        <v>626</v>
      </c>
      <c r="Q23" s="4" t="s">
        <v>288</v>
      </c>
      <c r="R23" s="10" t="s">
        <v>257</v>
      </c>
      <c r="S23" s="9" t="s">
        <v>497</v>
      </c>
      <c r="T23" s="4" t="s">
        <v>544</v>
      </c>
      <c r="U23" s="10" t="s">
        <v>479</v>
      </c>
    </row>
    <row r="24" spans="1:21" x14ac:dyDescent="0.25">
      <c r="A24" s="4"/>
      <c r="B24" s="9" t="s">
        <v>1332</v>
      </c>
      <c r="C24" s="9" t="s">
        <v>1010</v>
      </c>
      <c r="D24" s="10" t="s">
        <v>343</v>
      </c>
      <c r="E24" s="9" t="s">
        <v>1333</v>
      </c>
      <c r="F24" s="4" t="s">
        <v>394</v>
      </c>
      <c r="G24" s="4" t="s">
        <v>469</v>
      </c>
      <c r="H24" s="4" t="s">
        <v>805</v>
      </c>
      <c r="I24" s="10" t="s">
        <v>349</v>
      </c>
      <c r="J24" s="9" t="s">
        <v>1333</v>
      </c>
      <c r="K24" s="4" t="s">
        <v>394</v>
      </c>
      <c r="L24" s="4" t="s">
        <v>469</v>
      </c>
      <c r="M24" s="4" t="s">
        <v>244</v>
      </c>
      <c r="N24" s="4" t="s">
        <v>273</v>
      </c>
      <c r="O24" s="4" t="s">
        <v>208</v>
      </c>
      <c r="P24" s="4" t="s">
        <v>427</v>
      </c>
      <c r="Q24" s="4" t="s">
        <v>316</v>
      </c>
      <c r="R24" s="10" t="s">
        <v>380</v>
      </c>
      <c r="S24" s="9" t="s">
        <v>800</v>
      </c>
      <c r="T24" s="4" t="s">
        <v>1334</v>
      </c>
      <c r="U24" s="10" t="s">
        <v>499</v>
      </c>
    </row>
    <row r="25" spans="1:21" x14ac:dyDescent="0.25">
      <c r="A25" s="4"/>
      <c r="B25" s="9" t="s">
        <v>1287</v>
      </c>
      <c r="C25" s="9" t="s">
        <v>250</v>
      </c>
      <c r="D25" s="10" t="s">
        <v>250</v>
      </c>
      <c r="E25" s="9" t="s">
        <v>617</v>
      </c>
      <c r="F25" s="4" t="s">
        <v>493</v>
      </c>
      <c r="G25" s="4" t="s">
        <v>160</v>
      </c>
      <c r="H25" s="4" t="s">
        <v>161</v>
      </c>
      <c r="I25" s="10" t="s">
        <v>160</v>
      </c>
      <c r="J25" s="9" t="s">
        <v>1335</v>
      </c>
      <c r="K25" s="4" t="s">
        <v>1080</v>
      </c>
      <c r="L25" s="4" t="s">
        <v>1079</v>
      </c>
      <c r="M25" s="4" t="s">
        <v>171</v>
      </c>
      <c r="N25" s="4" t="s">
        <v>250</v>
      </c>
      <c r="O25" s="4" t="s">
        <v>1079</v>
      </c>
      <c r="P25" s="4" t="s">
        <v>1336</v>
      </c>
      <c r="Q25" s="4" t="s">
        <v>1079</v>
      </c>
      <c r="R25" s="10" t="s">
        <v>580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310</v>
      </c>
      <c r="G26" s="4" t="s">
        <v>310</v>
      </c>
      <c r="H26" s="4" t="s">
        <v>310</v>
      </c>
      <c r="I26" s="10" t="s">
        <v>307</v>
      </c>
      <c r="J26" s="9" t="s">
        <v>310</v>
      </c>
      <c r="K26" s="4" t="s">
        <v>310</v>
      </c>
      <c r="L26" s="4" t="s">
        <v>310</v>
      </c>
      <c r="M26" s="4" t="s">
        <v>237</v>
      </c>
      <c r="N26" s="4" t="s">
        <v>237</v>
      </c>
      <c r="O26" s="4" t="s">
        <v>310</v>
      </c>
      <c r="P26" s="4" t="s">
        <v>237</v>
      </c>
      <c r="Q26" s="4" t="s">
        <v>307</v>
      </c>
      <c r="R26" s="10" t="s">
        <v>473</v>
      </c>
      <c r="S26" s="9" t="s">
        <v>310</v>
      </c>
      <c r="T26" s="4" t="s">
        <v>310</v>
      </c>
      <c r="U26" s="10" t="s">
        <v>310</v>
      </c>
    </row>
    <row r="27" spans="1:21" x14ac:dyDescent="0.25">
      <c r="A27" s="4"/>
      <c r="B27" s="9" t="s">
        <v>427</v>
      </c>
      <c r="C27" s="9" t="s">
        <v>273</v>
      </c>
      <c r="D27" s="10" t="s">
        <v>207</v>
      </c>
      <c r="E27" s="9" t="s">
        <v>271</v>
      </c>
      <c r="F27" s="4" t="s">
        <v>246</v>
      </c>
      <c r="G27" s="4" t="s">
        <v>247</v>
      </c>
      <c r="H27" s="4" t="s">
        <v>316</v>
      </c>
      <c r="I27" s="10" t="s">
        <v>315</v>
      </c>
      <c r="J27" s="9" t="s">
        <v>271</v>
      </c>
      <c r="K27" s="4" t="s">
        <v>246</v>
      </c>
      <c r="L27" s="4" t="s">
        <v>247</v>
      </c>
      <c r="M27" s="4" t="s">
        <v>245</v>
      </c>
      <c r="N27" s="4" t="s">
        <v>245</v>
      </c>
      <c r="O27" s="4" t="s">
        <v>321</v>
      </c>
      <c r="P27" s="4" t="s">
        <v>245</v>
      </c>
      <c r="Q27" s="4" t="s">
        <v>321</v>
      </c>
      <c r="R27" s="10" t="s">
        <v>315</v>
      </c>
      <c r="S27" s="9" t="s">
        <v>246</v>
      </c>
      <c r="T27" s="4" t="s">
        <v>224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310</v>
      </c>
      <c r="G29" s="4" t="s">
        <v>310</v>
      </c>
      <c r="H29" s="4" t="s">
        <v>237</v>
      </c>
      <c r="I29" s="10" t="s">
        <v>308</v>
      </c>
      <c r="J29" s="9" t="s">
        <v>310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308</v>
      </c>
      <c r="T29" s="4" t="s">
        <v>310</v>
      </c>
      <c r="U29" s="10" t="s">
        <v>310</v>
      </c>
    </row>
    <row r="30" spans="1:21" x14ac:dyDescent="0.25">
      <c r="A30" s="4"/>
      <c r="B30" s="9" t="s">
        <v>399</v>
      </c>
      <c r="C30" s="9" t="s">
        <v>271</v>
      </c>
      <c r="D30" s="10" t="s">
        <v>210</v>
      </c>
      <c r="E30" s="9" t="s">
        <v>273</v>
      </c>
      <c r="F30" s="4" t="s">
        <v>315</v>
      </c>
      <c r="G30" s="4" t="s">
        <v>270</v>
      </c>
      <c r="H30" s="4" t="s">
        <v>245</v>
      </c>
      <c r="I30" s="10" t="s">
        <v>316</v>
      </c>
      <c r="J30" s="9" t="s">
        <v>273</v>
      </c>
      <c r="K30" s="4" t="s">
        <v>315</v>
      </c>
      <c r="L30" s="4" t="s">
        <v>270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315</v>
      </c>
      <c r="T30" s="4" t="s">
        <v>273</v>
      </c>
      <c r="U30" s="10" t="s">
        <v>270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04" priority="13">
      <formula>$B$18&gt;0</formula>
    </cfRule>
  </conditionalFormatting>
  <conditionalFormatting sqref="A22:U22">
    <cfRule type="expression" dxfId="1103" priority="12">
      <formula>A22&lt;&gt;""</formula>
    </cfRule>
  </conditionalFormatting>
  <conditionalFormatting sqref="A25:U25">
    <cfRule type="expression" dxfId="1102" priority="11">
      <formula>A25&lt;&gt;""</formula>
    </cfRule>
  </conditionalFormatting>
  <conditionalFormatting sqref="A28:U28">
    <cfRule type="expression" dxfId="1101" priority="10">
      <formula>A28&lt;&gt;""</formula>
    </cfRule>
  </conditionalFormatting>
  <conditionalFormatting sqref="A31:U31">
    <cfRule type="expression" dxfId="1100" priority="9">
      <formula>A31&lt;&gt;""</formula>
    </cfRule>
  </conditionalFormatting>
  <conditionalFormatting sqref="A34:U34">
    <cfRule type="expression" dxfId="1099" priority="8">
      <formula>A34&lt;&gt;""</formula>
    </cfRule>
  </conditionalFormatting>
  <conditionalFormatting sqref="A37:U37">
    <cfRule type="expression" dxfId="1098" priority="7">
      <formula>A37&lt;&gt;""</formula>
    </cfRule>
  </conditionalFormatting>
  <conditionalFormatting sqref="A40:U40">
    <cfRule type="expression" dxfId="1097" priority="6">
      <formula>A40&lt;&gt;""</formula>
    </cfRule>
  </conditionalFormatting>
  <conditionalFormatting sqref="A43:U43">
    <cfRule type="expression" dxfId="1096" priority="5">
      <formula>A43&lt;&gt;""</formula>
    </cfRule>
  </conditionalFormatting>
  <conditionalFormatting sqref="A46:U46">
    <cfRule type="expression" dxfId="1095" priority="4">
      <formula>A46&lt;&gt;""</formula>
    </cfRule>
  </conditionalFormatting>
  <conditionalFormatting sqref="A49:U49">
    <cfRule type="expression" dxfId="1094" priority="3">
      <formula>A49&lt;&gt;""</formula>
    </cfRule>
  </conditionalFormatting>
  <conditionalFormatting sqref="A52:U52">
    <cfRule type="expression" dxfId="1093" priority="2">
      <formula>A52&lt;&gt;""</formula>
    </cfRule>
  </conditionalFormatting>
  <conditionalFormatting sqref="A55:U55">
    <cfRule type="expression" dxfId="109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1337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291</v>
      </c>
      <c r="C20" s="9" t="s">
        <v>285</v>
      </c>
      <c r="D20" s="10" t="s">
        <v>291</v>
      </c>
      <c r="E20" s="9" t="s">
        <v>341</v>
      </c>
      <c r="F20" s="4" t="s">
        <v>290</v>
      </c>
      <c r="G20" s="4" t="s">
        <v>286</v>
      </c>
      <c r="H20" s="4" t="s">
        <v>476</v>
      </c>
      <c r="I20" s="10" t="s">
        <v>284</v>
      </c>
      <c r="J20" s="9" t="s">
        <v>341</v>
      </c>
      <c r="K20" s="4" t="s">
        <v>290</v>
      </c>
      <c r="L20" s="4" t="s">
        <v>286</v>
      </c>
      <c r="M20" s="4" t="s">
        <v>480</v>
      </c>
      <c r="N20" s="4" t="s">
        <v>355</v>
      </c>
      <c r="O20" s="4" t="s">
        <v>848</v>
      </c>
      <c r="P20" s="4" t="s">
        <v>475</v>
      </c>
      <c r="Q20" s="4" t="s">
        <v>261</v>
      </c>
      <c r="R20" s="10" t="s">
        <v>258</v>
      </c>
      <c r="S20" s="9" t="s">
        <v>440</v>
      </c>
      <c r="T20" s="4" t="s">
        <v>285</v>
      </c>
      <c r="U20" s="10" t="s">
        <v>358</v>
      </c>
    </row>
    <row r="21" spans="1:21" x14ac:dyDescent="0.25">
      <c r="A21" s="4"/>
      <c r="B21" s="9" t="s">
        <v>1338</v>
      </c>
      <c r="C21" s="9" t="s">
        <v>468</v>
      </c>
      <c r="D21" s="10" t="s">
        <v>596</v>
      </c>
      <c r="E21" s="9" t="s">
        <v>1297</v>
      </c>
      <c r="F21" s="4" t="s">
        <v>718</v>
      </c>
      <c r="G21" s="4" t="s">
        <v>825</v>
      </c>
      <c r="H21" s="4" t="s">
        <v>434</v>
      </c>
      <c r="I21" s="10" t="s">
        <v>408</v>
      </c>
      <c r="J21" s="9" t="s">
        <v>1297</v>
      </c>
      <c r="K21" s="4" t="s">
        <v>718</v>
      </c>
      <c r="L21" s="4" t="s">
        <v>825</v>
      </c>
      <c r="M21" s="4" t="s">
        <v>227</v>
      </c>
      <c r="N21" s="4" t="s">
        <v>315</v>
      </c>
      <c r="O21" s="4" t="s">
        <v>226</v>
      </c>
      <c r="P21" s="4" t="s">
        <v>301</v>
      </c>
      <c r="Q21" s="4" t="s">
        <v>247</v>
      </c>
      <c r="R21" s="10" t="s">
        <v>274</v>
      </c>
      <c r="S21" s="9" t="s">
        <v>401</v>
      </c>
      <c r="T21" s="4" t="s">
        <v>415</v>
      </c>
      <c r="U21" s="10" t="s">
        <v>505</v>
      </c>
    </row>
    <row r="22" spans="1:21" x14ac:dyDescent="0.25">
      <c r="A22" s="4"/>
      <c r="B22" s="9" t="s">
        <v>1339</v>
      </c>
      <c r="C22" s="9" t="s">
        <v>250</v>
      </c>
      <c r="D22" s="10" t="s">
        <v>250</v>
      </c>
      <c r="E22" s="9" t="s">
        <v>673</v>
      </c>
      <c r="F22" s="4" t="s">
        <v>160</v>
      </c>
      <c r="G22" s="4" t="s">
        <v>493</v>
      </c>
      <c r="H22" s="4" t="s">
        <v>966</v>
      </c>
      <c r="I22" s="10" t="s">
        <v>250</v>
      </c>
      <c r="J22" s="9" t="s">
        <v>1340</v>
      </c>
      <c r="K22" s="4" t="s">
        <v>541</v>
      </c>
      <c r="L22" s="4" t="s">
        <v>541</v>
      </c>
      <c r="M22" s="4" t="s">
        <v>165</v>
      </c>
      <c r="N22" s="4" t="s">
        <v>170</v>
      </c>
      <c r="O22" s="4" t="s">
        <v>1148</v>
      </c>
      <c r="P22" s="4" t="s">
        <v>165</v>
      </c>
      <c r="Q22" s="4" t="s">
        <v>250</v>
      </c>
      <c r="R22" s="10" t="s">
        <v>165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544</v>
      </c>
      <c r="C23" s="9" t="s">
        <v>544</v>
      </c>
      <c r="D23" s="10" t="s">
        <v>544</v>
      </c>
      <c r="E23" s="9" t="s">
        <v>546</v>
      </c>
      <c r="F23" s="4" t="s">
        <v>255</v>
      </c>
      <c r="G23" s="4" t="s">
        <v>255</v>
      </c>
      <c r="H23" s="4" t="s">
        <v>290</v>
      </c>
      <c r="I23" s="10" t="s">
        <v>480</v>
      </c>
      <c r="J23" s="9" t="s">
        <v>546</v>
      </c>
      <c r="K23" s="4" t="s">
        <v>255</v>
      </c>
      <c r="L23" s="4" t="s">
        <v>255</v>
      </c>
      <c r="M23" s="4" t="s">
        <v>282</v>
      </c>
      <c r="N23" s="4" t="s">
        <v>442</v>
      </c>
      <c r="O23" s="4" t="s">
        <v>283</v>
      </c>
      <c r="P23" s="4" t="s">
        <v>253</v>
      </c>
      <c r="Q23" s="4" t="s">
        <v>476</v>
      </c>
      <c r="R23" s="10" t="s">
        <v>475</v>
      </c>
      <c r="S23" s="9" t="s">
        <v>261</v>
      </c>
      <c r="T23" s="4" t="s">
        <v>439</v>
      </c>
      <c r="U23" s="10" t="s">
        <v>256</v>
      </c>
    </row>
    <row r="24" spans="1:21" x14ac:dyDescent="0.25">
      <c r="A24" s="4"/>
      <c r="B24" s="9" t="s">
        <v>910</v>
      </c>
      <c r="C24" s="9" t="s">
        <v>403</v>
      </c>
      <c r="D24" s="10" t="s">
        <v>1341</v>
      </c>
      <c r="E24" s="9" t="s">
        <v>703</v>
      </c>
      <c r="F24" s="4" t="s">
        <v>786</v>
      </c>
      <c r="G24" s="4" t="s">
        <v>680</v>
      </c>
      <c r="H24" s="4" t="s">
        <v>487</v>
      </c>
      <c r="I24" s="10" t="s">
        <v>274</v>
      </c>
      <c r="J24" s="9" t="s">
        <v>703</v>
      </c>
      <c r="K24" s="4" t="s">
        <v>786</v>
      </c>
      <c r="L24" s="4" t="s">
        <v>680</v>
      </c>
      <c r="M24" s="4" t="s">
        <v>270</v>
      </c>
      <c r="N24" s="4" t="s">
        <v>207</v>
      </c>
      <c r="O24" s="4" t="s">
        <v>209</v>
      </c>
      <c r="P24" s="4" t="s">
        <v>273</v>
      </c>
      <c r="Q24" s="4" t="s">
        <v>244</v>
      </c>
      <c r="R24" s="10" t="s">
        <v>350</v>
      </c>
      <c r="S24" s="9" t="s">
        <v>434</v>
      </c>
      <c r="T24" s="4" t="s">
        <v>853</v>
      </c>
      <c r="U24" s="10" t="s">
        <v>1342</v>
      </c>
    </row>
    <row r="25" spans="1:21" x14ac:dyDescent="0.25">
      <c r="A25" s="4"/>
      <c r="B25" s="9" t="s">
        <v>1339</v>
      </c>
      <c r="C25" s="9" t="s">
        <v>250</v>
      </c>
      <c r="D25" s="10" t="s">
        <v>250</v>
      </c>
      <c r="E25" s="9" t="s">
        <v>673</v>
      </c>
      <c r="F25" s="4" t="s">
        <v>160</v>
      </c>
      <c r="G25" s="4" t="s">
        <v>493</v>
      </c>
      <c r="H25" s="4" t="s">
        <v>1159</v>
      </c>
      <c r="I25" s="10" t="s">
        <v>163</v>
      </c>
      <c r="J25" s="9" t="s">
        <v>1343</v>
      </c>
      <c r="K25" s="4" t="s">
        <v>165</v>
      </c>
      <c r="L25" s="4" t="s">
        <v>165</v>
      </c>
      <c r="M25" s="4" t="s">
        <v>250</v>
      </c>
      <c r="N25" s="4" t="s">
        <v>250</v>
      </c>
      <c r="O25" s="4" t="s">
        <v>165</v>
      </c>
      <c r="P25" s="4" t="s">
        <v>250</v>
      </c>
      <c r="Q25" s="4" t="s">
        <v>250</v>
      </c>
      <c r="R25" s="10" t="s">
        <v>165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308</v>
      </c>
      <c r="E26" s="9" t="s">
        <v>310</v>
      </c>
      <c r="F26" s="4" t="s">
        <v>310</v>
      </c>
      <c r="G26" s="4" t="s">
        <v>308</v>
      </c>
      <c r="H26" s="4" t="s">
        <v>309</v>
      </c>
      <c r="I26" s="10" t="s">
        <v>308</v>
      </c>
      <c r="J26" s="9" t="s">
        <v>310</v>
      </c>
      <c r="K26" s="4" t="s">
        <v>310</v>
      </c>
      <c r="L26" s="4" t="s">
        <v>308</v>
      </c>
      <c r="M26" s="4" t="s">
        <v>237</v>
      </c>
      <c r="N26" s="4" t="s">
        <v>355</v>
      </c>
      <c r="O26" s="4" t="s">
        <v>237</v>
      </c>
      <c r="P26" s="4" t="s">
        <v>237</v>
      </c>
      <c r="Q26" s="4" t="s">
        <v>307</v>
      </c>
      <c r="R26" s="10" t="s">
        <v>308</v>
      </c>
      <c r="S26" s="9" t="s">
        <v>308</v>
      </c>
      <c r="T26" s="4" t="s">
        <v>310</v>
      </c>
      <c r="U26" s="10" t="s">
        <v>310</v>
      </c>
    </row>
    <row r="27" spans="1:21" x14ac:dyDescent="0.25">
      <c r="A27" s="4"/>
      <c r="B27" s="9" t="s">
        <v>452</v>
      </c>
      <c r="C27" s="9" t="s">
        <v>227</v>
      </c>
      <c r="D27" s="10" t="s">
        <v>427</v>
      </c>
      <c r="E27" s="9" t="s">
        <v>206</v>
      </c>
      <c r="F27" s="4" t="s">
        <v>246</v>
      </c>
      <c r="G27" s="4" t="s">
        <v>270</v>
      </c>
      <c r="H27" s="4" t="s">
        <v>315</v>
      </c>
      <c r="I27" s="10" t="s">
        <v>246</v>
      </c>
      <c r="J27" s="9" t="s">
        <v>206</v>
      </c>
      <c r="K27" s="4" t="s">
        <v>246</v>
      </c>
      <c r="L27" s="4" t="s">
        <v>270</v>
      </c>
      <c r="M27" s="4" t="s">
        <v>245</v>
      </c>
      <c r="N27" s="4" t="s">
        <v>315</v>
      </c>
      <c r="O27" s="4" t="s">
        <v>245</v>
      </c>
      <c r="P27" s="4" t="s">
        <v>245</v>
      </c>
      <c r="Q27" s="4" t="s">
        <v>321</v>
      </c>
      <c r="R27" s="10" t="s">
        <v>246</v>
      </c>
      <c r="S27" s="9" t="s">
        <v>315</v>
      </c>
      <c r="T27" s="4" t="s">
        <v>427</v>
      </c>
      <c r="U27" s="10" t="s">
        <v>270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310</v>
      </c>
      <c r="D29" s="10" t="s">
        <v>237</v>
      </c>
      <c r="E29" s="9" t="s">
        <v>237</v>
      </c>
      <c r="F29" s="4" t="s">
        <v>310</v>
      </c>
      <c r="G29" s="4" t="s">
        <v>310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207</v>
      </c>
      <c r="C30" s="9" t="s">
        <v>270</v>
      </c>
      <c r="D30" s="10" t="s">
        <v>247</v>
      </c>
      <c r="E30" s="9" t="s">
        <v>270</v>
      </c>
      <c r="F30" s="4" t="s">
        <v>316</v>
      </c>
      <c r="G30" s="4" t="s">
        <v>246</v>
      </c>
      <c r="H30" s="4" t="s">
        <v>245</v>
      </c>
      <c r="I30" s="10" t="s">
        <v>321</v>
      </c>
      <c r="J30" s="9" t="s">
        <v>270</v>
      </c>
      <c r="K30" s="4" t="s">
        <v>316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321</v>
      </c>
      <c r="S30" s="9" t="s">
        <v>245</v>
      </c>
      <c r="T30" s="4" t="s">
        <v>300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91" priority="13">
      <formula>$B$18&gt;0</formula>
    </cfRule>
  </conditionalFormatting>
  <conditionalFormatting sqref="A22:U22">
    <cfRule type="expression" dxfId="1090" priority="12">
      <formula>A22&lt;&gt;""</formula>
    </cfRule>
  </conditionalFormatting>
  <conditionalFormatting sqref="A25:U25">
    <cfRule type="expression" dxfId="1089" priority="11">
      <formula>A25&lt;&gt;""</formula>
    </cfRule>
  </conditionalFormatting>
  <conditionalFormatting sqref="A28:U28">
    <cfRule type="expression" dxfId="1088" priority="10">
      <formula>A28&lt;&gt;""</formula>
    </cfRule>
  </conditionalFormatting>
  <conditionalFormatting sqref="A31:U31">
    <cfRule type="expression" dxfId="1087" priority="9">
      <formula>A31&lt;&gt;""</formula>
    </cfRule>
  </conditionalFormatting>
  <conditionalFormatting sqref="A34:U34">
    <cfRule type="expression" dxfId="1086" priority="8">
      <formula>A34&lt;&gt;""</formula>
    </cfRule>
  </conditionalFormatting>
  <conditionalFormatting sqref="A37:U37">
    <cfRule type="expression" dxfId="1085" priority="7">
      <formula>A37&lt;&gt;""</formula>
    </cfRule>
  </conditionalFormatting>
  <conditionalFormatting sqref="A40:U40">
    <cfRule type="expression" dxfId="1084" priority="6">
      <formula>A40&lt;&gt;""</formula>
    </cfRule>
  </conditionalFormatting>
  <conditionalFormatting sqref="A43:U43">
    <cfRule type="expression" dxfId="1083" priority="5">
      <formula>A43&lt;&gt;""</formula>
    </cfRule>
  </conditionalFormatting>
  <conditionalFormatting sqref="A46:U46">
    <cfRule type="expression" dxfId="1082" priority="4">
      <formula>A46&lt;&gt;""</formula>
    </cfRule>
  </conditionalFormatting>
  <conditionalFormatting sqref="A49:U49">
    <cfRule type="expression" dxfId="1081" priority="3">
      <formula>A49&lt;&gt;""</formula>
    </cfRule>
  </conditionalFormatting>
  <conditionalFormatting sqref="A52:U52">
    <cfRule type="expression" dxfId="1080" priority="2">
      <formula>A52&lt;&gt;""</formula>
    </cfRule>
  </conditionalFormatting>
  <conditionalFormatting sqref="A55:U55">
    <cfRule type="expression" dxfId="107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1344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339</v>
      </c>
      <c r="C20" s="9" t="s">
        <v>342</v>
      </c>
      <c r="D20" s="10" t="s">
        <v>338</v>
      </c>
      <c r="E20" s="9" t="s">
        <v>359</v>
      </c>
      <c r="F20" s="4" t="s">
        <v>261</v>
      </c>
      <c r="G20" s="4" t="s">
        <v>284</v>
      </c>
      <c r="H20" s="4" t="s">
        <v>338</v>
      </c>
      <c r="I20" s="10" t="s">
        <v>341</v>
      </c>
      <c r="J20" s="9" t="s">
        <v>359</v>
      </c>
      <c r="K20" s="4" t="s">
        <v>261</v>
      </c>
      <c r="L20" s="4" t="s">
        <v>284</v>
      </c>
      <c r="M20" s="4" t="s">
        <v>338</v>
      </c>
      <c r="N20" s="4" t="s">
        <v>290</v>
      </c>
      <c r="O20" s="4" t="s">
        <v>341</v>
      </c>
      <c r="P20" s="4" t="s">
        <v>291</v>
      </c>
      <c r="Q20" s="4" t="s">
        <v>338</v>
      </c>
      <c r="R20" s="10" t="s">
        <v>402</v>
      </c>
      <c r="S20" s="9" t="s">
        <v>357</v>
      </c>
      <c r="T20" s="4" t="s">
        <v>342</v>
      </c>
      <c r="U20" s="10" t="s">
        <v>354</v>
      </c>
    </row>
    <row r="21" spans="1:21" x14ac:dyDescent="0.25">
      <c r="A21" s="4"/>
      <c r="B21" s="9" t="s">
        <v>883</v>
      </c>
      <c r="C21" s="9" t="s">
        <v>423</v>
      </c>
      <c r="D21" s="10" t="s">
        <v>1345</v>
      </c>
      <c r="E21" s="9" t="s">
        <v>1346</v>
      </c>
      <c r="F21" s="4" t="s">
        <v>505</v>
      </c>
      <c r="G21" s="4" t="s">
        <v>669</v>
      </c>
      <c r="H21" s="4" t="s">
        <v>274</v>
      </c>
      <c r="I21" s="10" t="s">
        <v>208</v>
      </c>
      <c r="J21" s="9" t="s">
        <v>1346</v>
      </c>
      <c r="K21" s="4" t="s">
        <v>505</v>
      </c>
      <c r="L21" s="4" t="s">
        <v>669</v>
      </c>
      <c r="M21" s="4" t="s">
        <v>244</v>
      </c>
      <c r="N21" s="4" t="s">
        <v>300</v>
      </c>
      <c r="O21" s="4" t="s">
        <v>273</v>
      </c>
      <c r="P21" s="4" t="s">
        <v>210</v>
      </c>
      <c r="Q21" s="4" t="s">
        <v>315</v>
      </c>
      <c r="R21" s="10" t="s">
        <v>410</v>
      </c>
      <c r="S21" s="9" t="s">
        <v>1223</v>
      </c>
      <c r="T21" s="4" t="s">
        <v>263</v>
      </c>
      <c r="U21" s="10" t="s">
        <v>785</v>
      </c>
    </row>
    <row r="22" spans="1:21" x14ac:dyDescent="0.25">
      <c r="A22" s="4"/>
      <c r="B22" s="9" t="s">
        <v>1279</v>
      </c>
      <c r="C22" s="9" t="s">
        <v>250</v>
      </c>
      <c r="D22" s="10" t="s">
        <v>250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564</v>
      </c>
      <c r="K22" s="4" t="s">
        <v>165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514</v>
      </c>
      <c r="B23" s="9" t="s">
        <v>545</v>
      </c>
      <c r="C23" s="9" t="s">
        <v>441</v>
      </c>
      <c r="D23" s="10" t="s">
        <v>544</v>
      </c>
      <c r="E23" s="9" t="s">
        <v>547</v>
      </c>
      <c r="F23" s="4" t="s">
        <v>548</v>
      </c>
      <c r="G23" s="4" t="s">
        <v>848</v>
      </c>
      <c r="H23" s="4" t="s">
        <v>442</v>
      </c>
      <c r="I23" s="10" t="s">
        <v>547</v>
      </c>
      <c r="J23" s="9" t="s">
        <v>547</v>
      </c>
      <c r="K23" s="4" t="s">
        <v>548</v>
      </c>
      <c r="L23" s="4" t="s">
        <v>848</v>
      </c>
      <c r="M23" s="4" t="s">
        <v>478</v>
      </c>
      <c r="N23" s="4" t="s">
        <v>290</v>
      </c>
      <c r="O23" s="4" t="s">
        <v>439</v>
      </c>
      <c r="P23" s="4" t="s">
        <v>545</v>
      </c>
      <c r="Q23" s="4" t="s">
        <v>442</v>
      </c>
      <c r="R23" s="10" t="s">
        <v>547</v>
      </c>
      <c r="S23" s="9" t="s">
        <v>252</v>
      </c>
      <c r="T23" s="4" t="s">
        <v>545</v>
      </c>
      <c r="U23" s="10" t="s">
        <v>542</v>
      </c>
    </row>
    <row r="24" spans="1:21" x14ac:dyDescent="0.25">
      <c r="A24" s="4"/>
      <c r="B24" s="9" t="s">
        <v>1347</v>
      </c>
      <c r="C24" s="9" t="s">
        <v>1348</v>
      </c>
      <c r="D24" s="10" t="s">
        <v>1239</v>
      </c>
      <c r="E24" s="9" t="s">
        <v>715</v>
      </c>
      <c r="F24" s="4" t="s">
        <v>932</v>
      </c>
      <c r="G24" s="4" t="s">
        <v>726</v>
      </c>
      <c r="H24" s="4" t="s">
        <v>757</v>
      </c>
      <c r="I24" s="10" t="s">
        <v>249</v>
      </c>
      <c r="J24" s="9" t="s">
        <v>715</v>
      </c>
      <c r="K24" s="4" t="s">
        <v>932</v>
      </c>
      <c r="L24" s="4" t="s">
        <v>726</v>
      </c>
      <c r="M24" s="4" t="s">
        <v>207</v>
      </c>
      <c r="N24" s="4" t="s">
        <v>300</v>
      </c>
      <c r="O24" s="4" t="s">
        <v>408</v>
      </c>
      <c r="P24" s="4" t="s">
        <v>224</v>
      </c>
      <c r="Q24" s="4" t="s">
        <v>244</v>
      </c>
      <c r="R24" s="10" t="s">
        <v>453</v>
      </c>
      <c r="S24" s="9" t="s">
        <v>839</v>
      </c>
      <c r="T24" s="4" t="s">
        <v>1349</v>
      </c>
      <c r="U24" s="10" t="s">
        <v>203</v>
      </c>
    </row>
    <row r="25" spans="1:21" x14ac:dyDescent="0.25">
      <c r="A25" s="4"/>
      <c r="B25" s="9" t="s">
        <v>1350</v>
      </c>
      <c r="C25" s="9" t="s">
        <v>250</v>
      </c>
      <c r="D25" s="10" t="s">
        <v>250</v>
      </c>
      <c r="E25" s="9" t="s">
        <v>561</v>
      </c>
      <c r="F25" s="4" t="s">
        <v>160</v>
      </c>
      <c r="G25" s="4" t="s">
        <v>160</v>
      </c>
      <c r="H25" s="4" t="s">
        <v>250</v>
      </c>
      <c r="I25" s="10" t="s">
        <v>250</v>
      </c>
      <c r="J25" s="9" t="s">
        <v>564</v>
      </c>
      <c r="K25" s="4" t="s">
        <v>165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308</v>
      </c>
      <c r="C26" s="9" t="s">
        <v>310</v>
      </c>
      <c r="D26" s="10" t="s">
        <v>309</v>
      </c>
      <c r="E26" s="9" t="s">
        <v>308</v>
      </c>
      <c r="F26" s="4" t="s">
        <v>310</v>
      </c>
      <c r="G26" s="4" t="s">
        <v>310</v>
      </c>
      <c r="H26" s="4" t="s">
        <v>307</v>
      </c>
      <c r="I26" s="10" t="s">
        <v>308</v>
      </c>
      <c r="J26" s="9" t="s">
        <v>308</v>
      </c>
      <c r="K26" s="4" t="s">
        <v>310</v>
      </c>
      <c r="L26" s="4" t="s">
        <v>310</v>
      </c>
      <c r="M26" s="4" t="s">
        <v>237</v>
      </c>
      <c r="N26" s="4" t="s">
        <v>288</v>
      </c>
      <c r="O26" s="4" t="s">
        <v>236</v>
      </c>
      <c r="P26" s="4" t="s">
        <v>237</v>
      </c>
      <c r="Q26" s="4" t="s">
        <v>307</v>
      </c>
      <c r="R26" s="10" t="s">
        <v>310</v>
      </c>
      <c r="S26" s="9" t="s">
        <v>308</v>
      </c>
      <c r="T26" s="4" t="s">
        <v>308</v>
      </c>
      <c r="U26" s="10" t="s">
        <v>310</v>
      </c>
    </row>
    <row r="27" spans="1:21" x14ac:dyDescent="0.25">
      <c r="A27" s="4"/>
      <c r="B27" s="9" t="s">
        <v>302</v>
      </c>
      <c r="C27" s="9" t="s">
        <v>227</v>
      </c>
      <c r="D27" s="10" t="s">
        <v>594</v>
      </c>
      <c r="E27" s="9" t="s">
        <v>272</v>
      </c>
      <c r="F27" s="4" t="s">
        <v>246</v>
      </c>
      <c r="G27" s="4" t="s">
        <v>247</v>
      </c>
      <c r="H27" s="4" t="s">
        <v>270</v>
      </c>
      <c r="I27" s="10" t="s">
        <v>316</v>
      </c>
      <c r="J27" s="9" t="s">
        <v>272</v>
      </c>
      <c r="K27" s="4" t="s">
        <v>246</v>
      </c>
      <c r="L27" s="4" t="s">
        <v>247</v>
      </c>
      <c r="M27" s="4" t="s">
        <v>245</v>
      </c>
      <c r="N27" s="4" t="s">
        <v>246</v>
      </c>
      <c r="O27" s="4" t="s">
        <v>315</v>
      </c>
      <c r="P27" s="4" t="s">
        <v>245</v>
      </c>
      <c r="Q27" s="4" t="s">
        <v>321</v>
      </c>
      <c r="R27" s="10" t="s">
        <v>316</v>
      </c>
      <c r="S27" s="9" t="s">
        <v>315</v>
      </c>
      <c r="T27" s="4" t="s">
        <v>452</v>
      </c>
      <c r="U27" s="10" t="s">
        <v>244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237</v>
      </c>
      <c r="E29" s="9" t="s">
        <v>310</v>
      </c>
      <c r="F29" s="4" t="s">
        <v>237</v>
      </c>
      <c r="G29" s="4" t="s">
        <v>310</v>
      </c>
      <c r="H29" s="4" t="s">
        <v>237</v>
      </c>
      <c r="I29" s="10" t="s">
        <v>237</v>
      </c>
      <c r="J29" s="9" t="s">
        <v>310</v>
      </c>
      <c r="K29" s="4" t="s">
        <v>237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273</v>
      </c>
      <c r="C30" s="9" t="s">
        <v>270</v>
      </c>
      <c r="D30" s="10" t="s">
        <v>270</v>
      </c>
      <c r="E30" s="9" t="s">
        <v>227</v>
      </c>
      <c r="F30" s="4" t="s">
        <v>245</v>
      </c>
      <c r="G30" s="4" t="s">
        <v>246</v>
      </c>
      <c r="H30" s="4" t="s">
        <v>245</v>
      </c>
      <c r="I30" s="10" t="s">
        <v>321</v>
      </c>
      <c r="J30" s="9" t="s">
        <v>227</v>
      </c>
      <c r="K30" s="4" t="s">
        <v>245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321</v>
      </c>
      <c r="S30" s="9" t="s">
        <v>245</v>
      </c>
      <c r="T30" s="4" t="s">
        <v>270</v>
      </c>
      <c r="U30" s="10" t="s">
        <v>244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78" priority="13">
      <formula>$B$18&gt;0</formula>
    </cfRule>
  </conditionalFormatting>
  <conditionalFormatting sqref="A22:U22">
    <cfRule type="expression" dxfId="1077" priority="12">
      <formula>A22&lt;&gt;""</formula>
    </cfRule>
  </conditionalFormatting>
  <conditionalFormatting sqref="A25:U25">
    <cfRule type="expression" dxfId="1076" priority="11">
      <formula>A25&lt;&gt;""</formula>
    </cfRule>
  </conditionalFormatting>
  <conditionalFormatting sqref="A28:U28">
    <cfRule type="expression" dxfId="1075" priority="10">
      <formula>A28&lt;&gt;""</formula>
    </cfRule>
  </conditionalFormatting>
  <conditionalFormatting sqref="A31:U31">
    <cfRule type="expression" dxfId="1074" priority="9">
      <formula>A31&lt;&gt;""</formula>
    </cfRule>
  </conditionalFormatting>
  <conditionalFormatting sqref="A34:U34">
    <cfRule type="expression" dxfId="1073" priority="8">
      <formula>A34&lt;&gt;""</formula>
    </cfRule>
  </conditionalFormatting>
  <conditionalFormatting sqref="A37:U37">
    <cfRule type="expression" dxfId="1072" priority="7">
      <formula>A37&lt;&gt;""</formula>
    </cfRule>
  </conditionalFormatting>
  <conditionalFormatting sqref="A40:U40">
    <cfRule type="expression" dxfId="1071" priority="6">
      <formula>A40&lt;&gt;""</formula>
    </cfRule>
  </conditionalFormatting>
  <conditionalFormatting sqref="A43:U43">
    <cfRule type="expression" dxfId="1070" priority="5">
      <formula>A43&lt;&gt;""</formula>
    </cfRule>
  </conditionalFormatting>
  <conditionalFormatting sqref="A46:U46">
    <cfRule type="expression" dxfId="1069" priority="4">
      <formula>A46&lt;&gt;""</formula>
    </cfRule>
  </conditionalFormatting>
  <conditionalFormatting sqref="A49:U49">
    <cfRule type="expression" dxfId="1068" priority="3">
      <formula>A49&lt;&gt;""</formula>
    </cfRule>
  </conditionalFormatting>
  <conditionalFormatting sqref="A52:U52">
    <cfRule type="expression" dxfId="1067" priority="2">
      <formula>A52&lt;&gt;""</formula>
    </cfRule>
  </conditionalFormatting>
  <conditionalFormatting sqref="A55:U55">
    <cfRule type="expression" dxfId="106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1351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342</v>
      </c>
      <c r="C20" s="9" t="s">
        <v>339</v>
      </c>
      <c r="D20" s="10" t="s">
        <v>402</v>
      </c>
      <c r="E20" s="9" t="s">
        <v>340</v>
      </c>
      <c r="F20" s="4" t="s">
        <v>286</v>
      </c>
      <c r="G20" s="4" t="s">
        <v>261</v>
      </c>
      <c r="H20" s="4" t="s">
        <v>359</v>
      </c>
      <c r="I20" s="10" t="s">
        <v>353</v>
      </c>
      <c r="J20" s="9" t="s">
        <v>340</v>
      </c>
      <c r="K20" s="4" t="s">
        <v>286</v>
      </c>
      <c r="L20" s="4" t="s">
        <v>261</v>
      </c>
      <c r="M20" s="4" t="s">
        <v>287</v>
      </c>
      <c r="N20" s="4" t="s">
        <v>340</v>
      </c>
      <c r="O20" s="4" t="s">
        <v>356</v>
      </c>
      <c r="P20" s="4" t="s">
        <v>261</v>
      </c>
      <c r="Q20" s="4" t="s">
        <v>282</v>
      </c>
      <c r="R20" s="10" t="s">
        <v>374</v>
      </c>
      <c r="S20" s="9" t="s">
        <v>254</v>
      </c>
      <c r="T20" s="4" t="s">
        <v>338</v>
      </c>
      <c r="U20" s="10" t="s">
        <v>384</v>
      </c>
    </row>
    <row r="21" spans="1:21" x14ac:dyDescent="0.25">
      <c r="A21" s="4"/>
      <c r="B21" s="9" t="s">
        <v>1281</v>
      </c>
      <c r="C21" s="9" t="s">
        <v>981</v>
      </c>
      <c r="D21" s="10" t="s">
        <v>344</v>
      </c>
      <c r="E21" s="9" t="s">
        <v>405</v>
      </c>
      <c r="F21" s="4" t="s">
        <v>205</v>
      </c>
      <c r="G21" s="4" t="s">
        <v>240</v>
      </c>
      <c r="H21" s="4" t="s">
        <v>314</v>
      </c>
      <c r="I21" s="10" t="s">
        <v>366</v>
      </c>
      <c r="J21" s="9" t="s">
        <v>405</v>
      </c>
      <c r="K21" s="4" t="s">
        <v>205</v>
      </c>
      <c r="L21" s="4" t="s">
        <v>240</v>
      </c>
      <c r="M21" s="4" t="s">
        <v>300</v>
      </c>
      <c r="N21" s="4" t="s">
        <v>247</v>
      </c>
      <c r="O21" s="4" t="s">
        <v>223</v>
      </c>
      <c r="P21" s="4" t="s">
        <v>207</v>
      </c>
      <c r="Q21" s="4" t="s">
        <v>315</v>
      </c>
      <c r="R21" s="10" t="s">
        <v>223</v>
      </c>
      <c r="S21" s="9" t="s">
        <v>407</v>
      </c>
      <c r="T21" s="4" t="s">
        <v>1352</v>
      </c>
      <c r="U21" s="10" t="s">
        <v>313</v>
      </c>
    </row>
    <row r="22" spans="1:21" x14ac:dyDescent="0.25">
      <c r="A22" s="4"/>
      <c r="B22" s="9" t="s">
        <v>1353</v>
      </c>
      <c r="C22" s="9" t="s">
        <v>250</v>
      </c>
      <c r="D22" s="10" t="s">
        <v>250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564</v>
      </c>
      <c r="K22" s="4" t="s">
        <v>1207</v>
      </c>
      <c r="L22" s="4" t="s">
        <v>1207</v>
      </c>
      <c r="M22" s="4" t="s">
        <v>173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1124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478</v>
      </c>
      <c r="C23" s="9" t="s">
        <v>545</v>
      </c>
      <c r="D23" s="10" t="s">
        <v>478</v>
      </c>
      <c r="E23" s="9" t="s">
        <v>479</v>
      </c>
      <c r="F23" s="4" t="s">
        <v>255</v>
      </c>
      <c r="G23" s="4" t="s">
        <v>255</v>
      </c>
      <c r="H23" s="4" t="s">
        <v>542</v>
      </c>
      <c r="I23" s="10" t="s">
        <v>441</v>
      </c>
      <c r="J23" s="9" t="s">
        <v>479</v>
      </c>
      <c r="K23" s="4" t="s">
        <v>255</v>
      </c>
      <c r="L23" s="4" t="s">
        <v>255</v>
      </c>
      <c r="M23" s="4" t="s">
        <v>477</v>
      </c>
      <c r="N23" s="4" t="s">
        <v>713</v>
      </c>
      <c r="O23" s="4" t="s">
        <v>544</v>
      </c>
      <c r="P23" s="4" t="s">
        <v>847</v>
      </c>
      <c r="Q23" s="4" t="s">
        <v>259</v>
      </c>
      <c r="R23" s="10" t="s">
        <v>605</v>
      </c>
      <c r="S23" s="9" t="s">
        <v>259</v>
      </c>
      <c r="T23" s="4" t="s">
        <v>257</v>
      </c>
      <c r="U23" s="10" t="s">
        <v>445</v>
      </c>
    </row>
    <row r="24" spans="1:21" x14ac:dyDescent="0.25">
      <c r="A24" s="4"/>
      <c r="B24" s="9" t="s">
        <v>1354</v>
      </c>
      <c r="C24" s="9" t="s">
        <v>1355</v>
      </c>
      <c r="D24" s="10" t="s">
        <v>1356</v>
      </c>
      <c r="E24" s="9" t="s">
        <v>1357</v>
      </c>
      <c r="F24" s="4" t="s">
        <v>786</v>
      </c>
      <c r="G24" s="4" t="s">
        <v>814</v>
      </c>
      <c r="H24" s="4" t="s">
        <v>228</v>
      </c>
      <c r="I24" s="10" t="s">
        <v>397</v>
      </c>
      <c r="J24" s="9" t="s">
        <v>1357</v>
      </c>
      <c r="K24" s="4" t="s">
        <v>786</v>
      </c>
      <c r="L24" s="4" t="s">
        <v>814</v>
      </c>
      <c r="M24" s="4" t="s">
        <v>300</v>
      </c>
      <c r="N24" s="4" t="s">
        <v>271</v>
      </c>
      <c r="O24" s="4" t="s">
        <v>272</v>
      </c>
      <c r="P24" s="4" t="s">
        <v>223</v>
      </c>
      <c r="Q24" s="4" t="s">
        <v>244</v>
      </c>
      <c r="R24" s="10" t="s">
        <v>773</v>
      </c>
      <c r="S24" s="9" t="s">
        <v>248</v>
      </c>
      <c r="T24" s="4" t="s">
        <v>1358</v>
      </c>
      <c r="U24" s="10" t="s">
        <v>1177</v>
      </c>
    </row>
    <row r="25" spans="1:21" x14ac:dyDescent="0.25">
      <c r="A25" s="4"/>
      <c r="B25" s="9" t="s">
        <v>1359</v>
      </c>
      <c r="C25" s="9" t="s">
        <v>250</v>
      </c>
      <c r="D25" s="10" t="s">
        <v>250</v>
      </c>
      <c r="E25" s="9" t="s">
        <v>561</v>
      </c>
      <c r="F25" s="4" t="s">
        <v>493</v>
      </c>
      <c r="G25" s="4" t="s">
        <v>493</v>
      </c>
      <c r="H25" s="4" t="s">
        <v>561</v>
      </c>
      <c r="I25" s="10" t="s">
        <v>250</v>
      </c>
      <c r="J25" s="9" t="s">
        <v>1029</v>
      </c>
      <c r="K25" s="4" t="s">
        <v>1207</v>
      </c>
      <c r="L25" s="4" t="s">
        <v>1207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280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308</v>
      </c>
      <c r="C26" s="9" t="s">
        <v>310</v>
      </c>
      <c r="D26" s="10" t="s">
        <v>309</v>
      </c>
      <c r="E26" s="9" t="s">
        <v>308</v>
      </c>
      <c r="F26" s="4" t="s">
        <v>308</v>
      </c>
      <c r="G26" s="4" t="s">
        <v>308</v>
      </c>
      <c r="H26" s="4" t="s">
        <v>237</v>
      </c>
      <c r="I26" s="10" t="s">
        <v>473</v>
      </c>
      <c r="J26" s="9" t="s">
        <v>308</v>
      </c>
      <c r="K26" s="4" t="s">
        <v>308</v>
      </c>
      <c r="L26" s="4" t="s">
        <v>308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307</v>
      </c>
      <c r="R26" s="10" t="s">
        <v>309</v>
      </c>
      <c r="S26" s="9" t="s">
        <v>310</v>
      </c>
      <c r="T26" s="4" t="s">
        <v>308</v>
      </c>
      <c r="U26" s="10" t="s">
        <v>310</v>
      </c>
    </row>
    <row r="27" spans="1:21" x14ac:dyDescent="0.25">
      <c r="A27" s="4"/>
      <c r="B27" s="9" t="s">
        <v>298</v>
      </c>
      <c r="C27" s="9" t="s">
        <v>271</v>
      </c>
      <c r="D27" s="10" t="s">
        <v>243</v>
      </c>
      <c r="E27" s="9" t="s">
        <v>594</v>
      </c>
      <c r="F27" s="4" t="s">
        <v>247</v>
      </c>
      <c r="G27" s="4" t="s">
        <v>300</v>
      </c>
      <c r="H27" s="4" t="s">
        <v>321</v>
      </c>
      <c r="I27" s="10" t="s">
        <v>315</v>
      </c>
      <c r="J27" s="9" t="s">
        <v>594</v>
      </c>
      <c r="K27" s="4" t="s">
        <v>247</v>
      </c>
      <c r="L27" s="4" t="s">
        <v>300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321</v>
      </c>
      <c r="R27" s="10" t="s">
        <v>315</v>
      </c>
      <c r="S27" s="9" t="s">
        <v>246</v>
      </c>
      <c r="T27" s="4" t="s">
        <v>379</v>
      </c>
      <c r="U27" s="10" t="s">
        <v>270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310</v>
      </c>
      <c r="E29" s="9" t="s">
        <v>310</v>
      </c>
      <c r="F29" s="4" t="s">
        <v>237</v>
      </c>
      <c r="G29" s="4" t="s">
        <v>310</v>
      </c>
      <c r="H29" s="4" t="s">
        <v>237</v>
      </c>
      <c r="I29" s="10" t="s">
        <v>310</v>
      </c>
      <c r="J29" s="9" t="s">
        <v>310</v>
      </c>
      <c r="K29" s="4" t="s">
        <v>237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310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273</v>
      </c>
      <c r="C30" s="9" t="s">
        <v>247</v>
      </c>
      <c r="D30" s="10" t="s">
        <v>270</v>
      </c>
      <c r="E30" s="9" t="s">
        <v>300</v>
      </c>
      <c r="F30" s="4" t="s">
        <v>245</v>
      </c>
      <c r="G30" s="4" t="s">
        <v>315</v>
      </c>
      <c r="H30" s="4" t="s">
        <v>245</v>
      </c>
      <c r="I30" s="10" t="s">
        <v>316</v>
      </c>
      <c r="J30" s="9" t="s">
        <v>300</v>
      </c>
      <c r="K30" s="4" t="s">
        <v>245</v>
      </c>
      <c r="L30" s="4" t="s">
        <v>315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316</v>
      </c>
      <c r="S30" s="9" t="s">
        <v>321</v>
      </c>
      <c r="T30" s="4" t="s">
        <v>247</v>
      </c>
      <c r="U30" s="10" t="s">
        <v>270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65" priority="13">
      <formula>$B$18&gt;0</formula>
    </cfRule>
  </conditionalFormatting>
  <conditionalFormatting sqref="A22:U22">
    <cfRule type="expression" dxfId="1064" priority="12">
      <formula>A22&lt;&gt;""</formula>
    </cfRule>
  </conditionalFormatting>
  <conditionalFormatting sqref="A25:U25">
    <cfRule type="expression" dxfId="1063" priority="11">
      <formula>A25&lt;&gt;""</formula>
    </cfRule>
  </conditionalFormatting>
  <conditionalFormatting sqref="A28:U28">
    <cfRule type="expression" dxfId="1062" priority="10">
      <formula>A28&lt;&gt;""</formula>
    </cfRule>
  </conditionalFormatting>
  <conditionalFormatting sqref="A31:U31">
    <cfRule type="expression" dxfId="1061" priority="9">
      <formula>A31&lt;&gt;""</formula>
    </cfRule>
  </conditionalFormatting>
  <conditionalFormatting sqref="A34:U34">
    <cfRule type="expression" dxfId="1060" priority="8">
      <formula>A34&lt;&gt;""</formula>
    </cfRule>
  </conditionalFormatting>
  <conditionalFormatting sqref="A37:U37">
    <cfRule type="expression" dxfId="1059" priority="7">
      <formula>A37&lt;&gt;""</formula>
    </cfRule>
  </conditionalFormatting>
  <conditionalFormatting sqref="A40:U40">
    <cfRule type="expression" dxfId="1058" priority="6">
      <formula>A40&lt;&gt;""</formula>
    </cfRule>
  </conditionalFormatting>
  <conditionalFormatting sqref="A43:U43">
    <cfRule type="expression" dxfId="1057" priority="5">
      <formula>A43&lt;&gt;""</formula>
    </cfRule>
  </conditionalFormatting>
  <conditionalFormatting sqref="A46:U46">
    <cfRule type="expression" dxfId="1056" priority="4">
      <formula>A46&lt;&gt;""</formula>
    </cfRule>
  </conditionalFormatting>
  <conditionalFormatting sqref="A49:U49">
    <cfRule type="expression" dxfId="1055" priority="3">
      <formula>A49&lt;&gt;""</formula>
    </cfRule>
  </conditionalFormatting>
  <conditionalFormatting sqref="A52:U52">
    <cfRule type="expression" dxfId="1054" priority="2">
      <formula>A52&lt;&gt;""</formula>
    </cfRule>
  </conditionalFormatting>
  <conditionalFormatting sqref="A55:U55">
    <cfRule type="expression" dxfId="105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1360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338</v>
      </c>
      <c r="C20" s="9" t="s">
        <v>291</v>
      </c>
      <c r="D20" s="10" t="s">
        <v>339</v>
      </c>
      <c r="E20" s="9" t="s">
        <v>402</v>
      </c>
      <c r="F20" s="4" t="s">
        <v>286</v>
      </c>
      <c r="G20" s="4" t="s">
        <v>261</v>
      </c>
      <c r="H20" s="4" t="s">
        <v>353</v>
      </c>
      <c r="I20" s="10" t="s">
        <v>414</v>
      </c>
      <c r="J20" s="9" t="s">
        <v>402</v>
      </c>
      <c r="K20" s="4" t="s">
        <v>286</v>
      </c>
      <c r="L20" s="4" t="s">
        <v>261</v>
      </c>
      <c r="M20" s="4" t="s">
        <v>354</v>
      </c>
      <c r="N20" s="4" t="s">
        <v>440</v>
      </c>
      <c r="O20" s="4" t="s">
        <v>328</v>
      </c>
      <c r="P20" s="4" t="s">
        <v>261</v>
      </c>
      <c r="Q20" s="4" t="s">
        <v>497</v>
      </c>
      <c r="R20" s="10" t="s">
        <v>289</v>
      </c>
      <c r="S20" s="9" t="s">
        <v>290</v>
      </c>
      <c r="T20" s="4" t="s">
        <v>291</v>
      </c>
      <c r="U20" s="10" t="s">
        <v>354</v>
      </c>
    </row>
    <row r="21" spans="1:21" x14ac:dyDescent="0.25">
      <c r="A21" s="4"/>
      <c r="B21" s="9" t="s">
        <v>1361</v>
      </c>
      <c r="C21" s="9" t="s">
        <v>854</v>
      </c>
      <c r="D21" s="10" t="s">
        <v>405</v>
      </c>
      <c r="E21" s="9" t="s">
        <v>1362</v>
      </c>
      <c r="F21" s="4" t="s">
        <v>205</v>
      </c>
      <c r="G21" s="4" t="s">
        <v>332</v>
      </c>
      <c r="H21" s="4" t="s">
        <v>398</v>
      </c>
      <c r="I21" s="10" t="s">
        <v>224</v>
      </c>
      <c r="J21" s="9" t="s">
        <v>1362</v>
      </c>
      <c r="K21" s="4" t="s">
        <v>205</v>
      </c>
      <c r="L21" s="4" t="s">
        <v>332</v>
      </c>
      <c r="M21" s="4" t="s">
        <v>247</v>
      </c>
      <c r="N21" s="4" t="s">
        <v>227</v>
      </c>
      <c r="O21" s="4" t="s">
        <v>210</v>
      </c>
      <c r="P21" s="4" t="s">
        <v>207</v>
      </c>
      <c r="Q21" s="4" t="s">
        <v>315</v>
      </c>
      <c r="R21" s="10" t="s">
        <v>206</v>
      </c>
      <c r="S21" s="9" t="s">
        <v>576</v>
      </c>
      <c r="T21" s="4" t="s">
        <v>1363</v>
      </c>
      <c r="U21" s="10" t="s">
        <v>266</v>
      </c>
    </row>
    <row r="22" spans="1:21" x14ac:dyDescent="0.25">
      <c r="A22" s="4"/>
      <c r="B22" s="9" t="s">
        <v>1364</v>
      </c>
      <c r="C22" s="9" t="s">
        <v>250</v>
      </c>
      <c r="D22" s="10" t="s">
        <v>250</v>
      </c>
      <c r="E22" s="9" t="s">
        <v>561</v>
      </c>
      <c r="F22" s="4" t="s">
        <v>493</v>
      </c>
      <c r="G22" s="4" t="s">
        <v>160</v>
      </c>
      <c r="H22" s="4" t="s">
        <v>161</v>
      </c>
      <c r="I22" s="10" t="s">
        <v>250</v>
      </c>
      <c r="J22" s="9" t="s">
        <v>564</v>
      </c>
      <c r="K22" s="4" t="s">
        <v>1207</v>
      </c>
      <c r="L22" s="4" t="s">
        <v>1207</v>
      </c>
      <c r="M22" s="4" t="s">
        <v>250</v>
      </c>
      <c r="N22" s="4" t="s">
        <v>659</v>
      </c>
      <c r="O22" s="4" t="s">
        <v>169</v>
      </c>
      <c r="P22" s="4" t="s">
        <v>250</v>
      </c>
      <c r="Q22" s="4" t="s">
        <v>250</v>
      </c>
      <c r="R22" s="10" t="s">
        <v>956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514</v>
      </c>
      <c r="B23" s="9" t="s">
        <v>257</v>
      </c>
      <c r="C23" s="9" t="s">
        <v>544</v>
      </c>
      <c r="D23" s="10" t="s">
        <v>545</v>
      </c>
      <c r="E23" s="9" t="s">
        <v>441</v>
      </c>
      <c r="F23" s="4" t="s">
        <v>255</v>
      </c>
      <c r="G23" s="4" t="s">
        <v>255</v>
      </c>
      <c r="H23" s="4" t="s">
        <v>546</v>
      </c>
      <c r="I23" s="10" t="s">
        <v>542</v>
      </c>
      <c r="J23" s="9" t="s">
        <v>441</v>
      </c>
      <c r="K23" s="4" t="s">
        <v>255</v>
      </c>
      <c r="L23" s="4" t="s">
        <v>255</v>
      </c>
      <c r="M23" s="4" t="s">
        <v>256</v>
      </c>
      <c r="N23" s="4" t="s">
        <v>290</v>
      </c>
      <c r="O23" s="4" t="s">
        <v>479</v>
      </c>
      <c r="P23" s="4" t="s">
        <v>847</v>
      </c>
      <c r="Q23" s="4" t="s">
        <v>440</v>
      </c>
      <c r="R23" s="10" t="s">
        <v>444</v>
      </c>
      <c r="S23" s="9" t="s">
        <v>255</v>
      </c>
      <c r="T23" s="4" t="s">
        <v>439</v>
      </c>
      <c r="U23" s="10" t="s">
        <v>543</v>
      </c>
    </row>
    <row r="24" spans="1:21" x14ac:dyDescent="0.25">
      <c r="A24" s="4"/>
      <c r="B24" s="9" t="s">
        <v>201</v>
      </c>
      <c r="C24" s="9" t="s">
        <v>403</v>
      </c>
      <c r="D24" s="10" t="s">
        <v>1067</v>
      </c>
      <c r="E24" s="9" t="s">
        <v>1365</v>
      </c>
      <c r="F24" s="4" t="s">
        <v>786</v>
      </c>
      <c r="G24" s="4" t="s">
        <v>680</v>
      </c>
      <c r="H24" s="4" t="s">
        <v>336</v>
      </c>
      <c r="I24" s="10" t="s">
        <v>350</v>
      </c>
      <c r="J24" s="9" t="s">
        <v>1365</v>
      </c>
      <c r="K24" s="4" t="s">
        <v>786</v>
      </c>
      <c r="L24" s="4" t="s">
        <v>680</v>
      </c>
      <c r="M24" s="4" t="s">
        <v>273</v>
      </c>
      <c r="N24" s="4" t="s">
        <v>300</v>
      </c>
      <c r="O24" s="4" t="s">
        <v>299</v>
      </c>
      <c r="P24" s="4" t="s">
        <v>223</v>
      </c>
      <c r="Q24" s="4" t="s">
        <v>244</v>
      </c>
      <c r="R24" s="10" t="s">
        <v>467</v>
      </c>
      <c r="S24" s="9" t="s">
        <v>317</v>
      </c>
      <c r="T24" s="4" t="s">
        <v>1366</v>
      </c>
      <c r="U24" s="10" t="s">
        <v>1367</v>
      </c>
    </row>
    <row r="25" spans="1:21" x14ac:dyDescent="0.25">
      <c r="A25" s="4"/>
      <c r="B25" s="9" t="s">
        <v>1359</v>
      </c>
      <c r="C25" s="9" t="s">
        <v>250</v>
      </c>
      <c r="D25" s="10" t="s">
        <v>250</v>
      </c>
      <c r="E25" s="9" t="s">
        <v>561</v>
      </c>
      <c r="F25" s="4" t="s">
        <v>1145</v>
      </c>
      <c r="G25" s="4" t="s">
        <v>1145</v>
      </c>
      <c r="H25" s="4" t="s">
        <v>561</v>
      </c>
      <c r="I25" s="10" t="s">
        <v>561</v>
      </c>
      <c r="J25" s="9" t="s">
        <v>1029</v>
      </c>
      <c r="K25" s="4" t="s">
        <v>1207</v>
      </c>
      <c r="L25" s="4" t="s">
        <v>1207</v>
      </c>
      <c r="M25" s="4" t="s">
        <v>250</v>
      </c>
      <c r="N25" s="4" t="s">
        <v>173</v>
      </c>
      <c r="O25" s="4" t="s">
        <v>250</v>
      </c>
      <c r="P25" s="4" t="s">
        <v>250</v>
      </c>
      <c r="Q25" s="4" t="s">
        <v>250</v>
      </c>
      <c r="R25" s="10" t="s">
        <v>1148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308</v>
      </c>
      <c r="E26" s="9" t="s">
        <v>310</v>
      </c>
      <c r="F26" s="4" t="s">
        <v>310</v>
      </c>
      <c r="G26" s="4" t="s">
        <v>308</v>
      </c>
      <c r="H26" s="4" t="s">
        <v>309</v>
      </c>
      <c r="I26" s="10" t="s">
        <v>473</v>
      </c>
      <c r="J26" s="9" t="s">
        <v>310</v>
      </c>
      <c r="K26" s="4" t="s">
        <v>310</v>
      </c>
      <c r="L26" s="4" t="s">
        <v>308</v>
      </c>
      <c r="M26" s="4" t="s">
        <v>237</v>
      </c>
      <c r="N26" s="4" t="s">
        <v>237</v>
      </c>
      <c r="O26" s="4" t="s">
        <v>236</v>
      </c>
      <c r="P26" s="4" t="s">
        <v>237</v>
      </c>
      <c r="Q26" s="4" t="s">
        <v>307</v>
      </c>
      <c r="R26" s="10" t="s">
        <v>309</v>
      </c>
      <c r="S26" s="9" t="s">
        <v>310</v>
      </c>
      <c r="T26" s="4" t="s">
        <v>308</v>
      </c>
      <c r="U26" s="10" t="s">
        <v>310</v>
      </c>
    </row>
    <row r="27" spans="1:21" x14ac:dyDescent="0.25">
      <c r="A27" s="4"/>
      <c r="B27" s="9" t="s">
        <v>243</v>
      </c>
      <c r="C27" s="9" t="s">
        <v>301</v>
      </c>
      <c r="D27" s="10" t="s">
        <v>208</v>
      </c>
      <c r="E27" s="9" t="s">
        <v>223</v>
      </c>
      <c r="F27" s="4" t="s">
        <v>315</v>
      </c>
      <c r="G27" s="4" t="s">
        <v>210</v>
      </c>
      <c r="H27" s="4" t="s">
        <v>247</v>
      </c>
      <c r="I27" s="10" t="s">
        <v>315</v>
      </c>
      <c r="J27" s="9" t="s">
        <v>223</v>
      </c>
      <c r="K27" s="4" t="s">
        <v>315</v>
      </c>
      <c r="L27" s="4" t="s">
        <v>210</v>
      </c>
      <c r="M27" s="4" t="s">
        <v>245</v>
      </c>
      <c r="N27" s="4" t="s">
        <v>245</v>
      </c>
      <c r="O27" s="4" t="s">
        <v>315</v>
      </c>
      <c r="P27" s="4" t="s">
        <v>245</v>
      </c>
      <c r="Q27" s="4" t="s">
        <v>321</v>
      </c>
      <c r="R27" s="10" t="s">
        <v>315</v>
      </c>
      <c r="S27" s="9" t="s">
        <v>246</v>
      </c>
      <c r="T27" s="4" t="s">
        <v>408</v>
      </c>
      <c r="U27" s="10" t="s">
        <v>244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310</v>
      </c>
      <c r="D29" s="10" t="s">
        <v>310</v>
      </c>
      <c r="E29" s="9" t="s">
        <v>310</v>
      </c>
      <c r="F29" s="4" t="s">
        <v>310</v>
      </c>
      <c r="G29" s="4" t="s">
        <v>310</v>
      </c>
      <c r="H29" s="4" t="s">
        <v>237</v>
      </c>
      <c r="I29" s="10" t="s">
        <v>237</v>
      </c>
      <c r="J29" s="9" t="s">
        <v>310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310</v>
      </c>
    </row>
    <row r="30" spans="1:21" x14ac:dyDescent="0.25">
      <c r="A30" s="4"/>
      <c r="B30" s="9" t="s">
        <v>224</v>
      </c>
      <c r="C30" s="9" t="s">
        <v>207</v>
      </c>
      <c r="D30" s="10" t="s">
        <v>270</v>
      </c>
      <c r="E30" s="9" t="s">
        <v>271</v>
      </c>
      <c r="F30" s="4" t="s">
        <v>316</v>
      </c>
      <c r="G30" s="4" t="s">
        <v>246</v>
      </c>
      <c r="H30" s="4" t="s">
        <v>245</v>
      </c>
      <c r="I30" s="10" t="s">
        <v>321</v>
      </c>
      <c r="J30" s="9" t="s">
        <v>271</v>
      </c>
      <c r="K30" s="4" t="s">
        <v>316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321</v>
      </c>
      <c r="S30" s="9" t="s">
        <v>245</v>
      </c>
      <c r="T30" s="4" t="s">
        <v>207</v>
      </c>
      <c r="U30" s="10" t="s">
        <v>270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52" priority="13">
      <formula>$B$18&gt;0</formula>
    </cfRule>
  </conditionalFormatting>
  <conditionalFormatting sqref="A22:U22">
    <cfRule type="expression" dxfId="1051" priority="12">
      <formula>A22&lt;&gt;""</formula>
    </cfRule>
  </conditionalFormatting>
  <conditionalFormatting sqref="A25:U25">
    <cfRule type="expression" dxfId="1050" priority="11">
      <formula>A25&lt;&gt;""</formula>
    </cfRule>
  </conditionalFormatting>
  <conditionalFormatting sqref="A28:U28">
    <cfRule type="expression" dxfId="1049" priority="10">
      <formula>A28&lt;&gt;""</formula>
    </cfRule>
  </conditionalFormatting>
  <conditionalFormatting sqref="A31:U31">
    <cfRule type="expression" dxfId="1048" priority="9">
      <formula>A31&lt;&gt;""</formula>
    </cfRule>
  </conditionalFormatting>
  <conditionalFormatting sqref="A34:U34">
    <cfRule type="expression" dxfId="1047" priority="8">
      <formula>A34&lt;&gt;""</formula>
    </cfRule>
  </conditionalFormatting>
  <conditionalFormatting sqref="A37:U37">
    <cfRule type="expression" dxfId="1046" priority="7">
      <formula>A37&lt;&gt;""</formula>
    </cfRule>
  </conditionalFormatting>
  <conditionalFormatting sqref="A40:U40">
    <cfRule type="expression" dxfId="1045" priority="6">
      <formula>A40&lt;&gt;""</formula>
    </cfRule>
  </conditionalFormatting>
  <conditionalFormatting sqref="A43:U43">
    <cfRule type="expression" dxfId="1044" priority="5">
      <formula>A43&lt;&gt;""</formula>
    </cfRule>
  </conditionalFormatting>
  <conditionalFormatting sqref="A46:U46">
    <cfRule type="expression" dxfId="1043" priority="4">
      <formula>A46&lt;&gt;""</formula>
    </cfRule>
  </conditionalFormatting>
  <conditionalFormatting sqref="A49:U49">
    <cfRule type="expression" dxfId="1042" priority="3">
      <formula>A49&lt;&gt;""</formula>
    </cfRule>
  </conditionalFormatting>
  <conditionalFormatting sqref="A52:U52">
    <cfRule type="expression" dxfId="1041" priority="2">
      <formula>A52&lt;&gt;""</formula>
    </cfRule>
  </conditionalFormatting>
  <conditionalFormatting sqref="A55:U55">
    <cfRule type="expression" dxfId="104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509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239</v>
      </c>
      <c r="C20" s="9" t="s">
        <v>238</v>
      </c>
      <c r="D20" s="10" t="s">
        <v>233</v>
      </c>
      <c r="E20" s="9" t="s">
        <v>239</v>
      </c>
      <c r="F20" s="4" t="s">
        <v>234</v>
      </c>
      <c r="G20" s="4" t="s">
        <v>236</v>
      </c>
      <c r="H20" s="4" t="s">
        <v>239</v>
      </c>
      <c r="I20" s="10" t="s">
        <v>239</v>
      </c>
      <c r="J20" s="9" t="s">
        <v>239</v>
      </c>
      <c r="K20" s="4" t="s">
        <v>234</v>
      </c>
      <c r="L20" s="4" t="s">
        <v>236</v>
      </c>
      <c r="M20" s="4" t="s">
        <v>234</v>
      </c>
      <c r="N20" s="4" t="s">
        <v>325</v>
      </c>
      <c r="O20" s="4" t="s">
        <v>235</v>
      </c>
      <c r="P20" s="4" t="s">
        <v>233</v>
      </c>
      <c r="Q20" s="4" t="s">
        <v>354</v>
      </c>
      <c r="R20" s="10" t="s">
        <v>234</v>
      </c>
      <c r="S20" s="9" t="s">
        <v>239</v>
      </c>
      <c r="T20" s="4" t="s">
        <v>236</v>
      </c>
      <c r="U20" s="10" t="s">
        <v>238</v>
      </c>
    </row>
    <row r="21" spans="1:21" x14ac:dyDescent="0.25">
      <c r="A21" s="4"/>
      <c r="B21" s="9" t="s">
        <v>511</v>
      </c>
      <c r="C21" s="9" t="s">
        <v>512</v>
      </c>
      <c r="D21" s="10" t="s">
        <v>241</v>
      </c>
      <c r="E21" s="9" t="s">
        <v>368</v>
      </c>
      <c r="F21" s="4" t="s">
        <v>224</v>
      </c>
      <c r="G21" s="4" t="s">
        <v>269</v>
      </c>
      <c r="H21" s="4" t="s">
        <v>273</v>
      </c>
      <c r="I21" s="10" t="s">
        <v>270</v>
      </c>
      <c r="J21" s="9" t="s">
        <v>368</v>
      </c>
      <c r="K21" s="4" t="s">
        <v>224</v>
      </c>
      <c r="L21" s="4" t="s">
        <v>269</v>
      </c>
      <c r="M21" s="4" t="s">
        <v>316</v>
      </c>
      <c r="N21" s="4" t="s">
        <v>246</v>
      </c>
      <c r="O21" s="4" t="s">
        <v>244</v>
      </c>
      <c r="P21" s="4" t="s">
        <v>246</v>
      </c>
      <c r="Q21" s="4" t="s">
        <v>246</v>
      </c>
      <c r="R21" s="10" t="s">
        <v>270</v>
      </c>
      <c r="S21" s="9" t="s">
        <v>223</v>
      </c>
      <c r="T21" s="4" t="s">
        <v>513</v>
      </c>
      <c r="U21" s="10" t="s">
        <v>249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515</v>
      </c>
      <c r="C23" s="9" t="s">
        <v>516</v>
      </c>
      <c r="D23" s="10" t="s">
        <v>517</v>
      </c>
      <c r="E23" s="9" t="s">
        <v>515</v>
      </c>
      <c r="F23" s="4" t="s">
        <v>518</v>
      </c>
      <c r="G23" s="4" t="s">
        <v>519</v>
      </c>
      <c r="H23" s="4" t="s">
        <v>520</v>
      </c>
      <c r="I23" s="10" t="s">
        <v>516</v>
      </c>
      <c r="J23" s="9" t="s">
        <v>515</v>
      </c>
      <c r="K23" s="4" t="s">
        <v>518</v>
      </c>
      <c r="L23" s="4" t="s">
        <v>519</v>
      </c>
      <c r="M23" s="4" t="s">
        <v>521</v>
      </c>
      <c r="N23" s="4" t="s">
        <v>516</v>
      </c>
      <c r="O23" s="4" t="s">
        <v>522</v>
      </c>
      <c r="P23" s="4" t="s">
        <v>523</v>
      </c>
      <c r="Q23" s="4" t="s">
        <v>256</v>
      </c>
      <c r="R23" s="10" t="s">
        <v>519</v>
      </c>
      <c r="S23" s="9" t="s">
        <v>519</v>
      </c>
      <c r="T23" s="4" t="s">
        <v>519</v>
      </c>
      <c r="U23" s="10" t="s">
        <v>516</v>
      </c>
    </row>
    <row r="24" spans="1:21" x14ac:dyDescent="0.25">
      <c r="A24" s="4"/>
      <c r="B24" s="9" t="s">
        <v>524</v>
      </c>
      <c r="C24" s="9" t="s">
        <v>525</v>
      </c>
      <c r="D24" s="10" t="s">
        <v>526</v>
      </c>
      <c r="E24" s="9" t="s">
        <v>527</v>
      </c>
      <c r="F24" s="4" t="s">
        <v>528</v>
      </c>
      <c r="G24" s="4" t="s">
        <v>418</v>
      </c>
      <c r="H24" s="4" t="s">
        <v>211</v>
      </c>
      <c r="I24" s="10" t="s">
        <v>529</v>
      </c>
      <c r="J24" s="9" t="s">
        <v>527</v>
      </c>
      <c r="K24" s="4" t="s">
        <v>528</v>
      </c>
      <c r="L24" s="4" t="s">
        <v>418</v>
      </c>
      <c r="M24" s="4" t="s">
        <v>301</v>
      </c>
      <c r="N24" s="4" t="s">
        <v>223</v>
      </c>
      <c r="O24" s="4" t="s">
        <v>398</v>
      </c>
      <c r="P24" s="4" t="s">
        <v>399</v>
      </c>
      <c r="Q24" s="4" t="s">
        <v>300</v>
      </c>
      <c r="R24" s="10" t="s">
        <v>471</v>
      </c>
      <c r="S24" s="9" t="s">
        <v>311</v>
      </c>
      <c r="T24" s="4" t="s">
        <v>530</v>
      </c>
      <c r="U24" s="10" t="s">
        <v>531</v>
      </c>
    </row>
    <row r="25" spans="1:21" x14ac:dyDescent="0.25">
      <c r="A25" s="4"/>
      <c r="B25" s="9" t="s">
        <v>250</v>
      </c>
      <c r="C25" s="9" t="s">
        <v>159</v>
      </c>
      <c r="D25" s="10" t="s">
        <v>158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310</v>
      </c>
      <c r="G26" s="4" t="s">
        <v>237</v>
      </c>
      <c r="H26" s="4" t="s">
        <v>309</v>
      </c>
      <c r="I26" s="10" t="s">
        <v>308</v>
      </c>
      <c r="J26" s="9" t="s">
        <v>310</v>
      </c>
      <c r="K26" s="4" t="s">
        <v>310</v>
      </c>
      <c r="L26" s="4" t="s">
        <v>237</v>
      </c>
      <c r="M26" s="4" t="s">
        <v>237</v>
      </c>
      <c r="N26" s="4" t="s">
        <v>237</v>
      </c>
      <c r="O26" s="4" t="s">
        <v>308</v>
      </c>
      <c r="P26" s="4" t="s">
        <v>238</v>
      </c>
      <c r="Q26" s="4" t="s">
        <v>237</v>
      </c>
      <c r="R26" s="10" t="s">
        <v>309</v>
      </c>
      <c r="S26" s="9" t="s">
        <v>310</v>
      </c>
      <c r="T26" s="4" t="s">
        <v>310</v>
      </c>
      <c r="U26" s="10" t="s">
        <v>310</v>
      </c>
    </row>
    <row r="27" spans="1:21" x14ac:dyDescent="0.25">
      <c r="A27" s="4"/>
      <c r="B27" s="9" t="s">
        <v>348</v>
      </c>
      <c r="C27" s="9" t="s">
        <v>209</v>
      </c>
      <c r="D27" s="10" t="s">
        <v>210</v>
      </c>
      <c r="E27" s="9" t="s">
        <v>301</v>
      </c>
      <c r="F27" s="4" t="s">
        <v>246</v>
      </c>
      <c r="G27" s="4" t="s">
        <v>246</v>
      </c>
      <c r="H27" s="4" t="s">
        <v>247</v>
      </c>
      <c r="I27" s="10" t="s">
        <v>316</v>
      </c>
      <c r="J27" s="9" t="s">
        <v>301</v>
      </c>
      <c r="K27" s="4" t="s">
        <v>246</v>
      </c>
      <c r="L27" s="4" t="s">
        <v>246</v>
      </c>
      <c r="M27" s="4" t="s">
        <v>245</v>
      </c>
      <c r="N27" s="4" t="s">
        <v>245</v>
      </c>
      <c r="O27" s="4" t="s">
        <v>316</v>
      </c>
      <c r="P27" s="4" t="s">
        <v>315</v>
      </c>
      <c r="Q27" s="4" t="s">
        <v>245</v>
      </c>
      <c r="R27" s="10" t="s">
        <v>246</v>
      </c>
      <c r="S27" s="9" t="s">
        <v>316</v>
      </c>
      <c r="T27" s="4" t="s">
        <v>206</v>
      </c>
      <c r="U27" s="10" t="s">
        <v>244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316</v>
      </c>
      <c r="C30" s="9" t="s">
        <v>316</v>
      </c>
      <c r="D30" s="10" t="s">
        <v>316</v>
      </c>
      <c r="E30" s="9" t="s">
        <v>245</v>
      </c>
      <c r="F30" s="4" t="s">
        <v>245</v>
      </c>
      <c r="G30" s="4" t="s">
        <v>316</v>
      </c>
      <c r="H30" s="4" t="s">
        <v>245</v>
      </c>
      <c r="I30" s="10" t="s">
        <v>321</v>
      </c>
      <c r="J30" s="9" t="s">
        <v>245</v>
      </c>
      <c r="K30" s="4" t="s">
        <v>245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321</v>
      </c>
      <c r="S30" s="9" t="s">
        <v>245</v>
      </c>
      <c r="T30" s="4" t="s">
        <v>316</v>
      </c>
      <c r="U30" s="10" t="s">
        <v>321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58" priority="13">
      <formula>$B$18&gt;0</formula>
    </cfRule>
  </conditionalFormatting>
  <conditionalFormatting sqref="A22:U22">
    <cfRule type="expression" dxfId="1857" priority="12">
      <formula>A22&lt;&gt;""</formula>
    </cfRule>
  </conditionalFormatting>
  <conditionalFormatting sqref="A25:U25">
    <cfRule type="expression" dxfId="1856" priority="11">
      <formula>A25&lt;&gt;""</formula>
    </cfRule>
  </conditionalFormatting>
  <conditionalFormatting sqref="A28:U28">
    <cfRule type="expression" dxfId="1855" priority="10">
      <formula>A28&lt;&gt;""</formula>
    </cfRule>
  </conditionalFormatting>
  <conditionalFormatting sqref="A31:U31">
    <cfRule type="expression" dxfId="1854" priority="9">
      <formula>A31&lt;&gt;""</formula>
    </cfRule>
  </conditionalFormatting>
  <conditionalFormatting sqref="A34:U34">
    <cfRule type="expression" dxfId="1853" priority="8">
      <formula>A34&lt;&gt;""</formula>
    </cfRule>
  </conditionalFormatting>
  <conditionalFormatting sqref="A37:U37">
    <cfRule type="expression" dxfId="1852" priority="7">
      <formula>A37&lt;&gt;""</formula>
    </cfRule>
  </conditionalFormatting>
  <conditionalFormatting sqref="A40:U40">
    <cfRule type="expression" dxfId="1851" priority="6">
      <formula>A40&lt;&gt;""</formula>
    </cfRule>
  </conditionalFormatting>
  <conditionalFormatting sqref="A43:U43">
    <cfRule type="expression" dxfId="1850" priority="5">
      <formula>A43&lt;&gt;""</formula>
    </cfRule>
  </conditionalFormatting>
  <conditionalFormatting sqref="A46:U46">
    <cfRule type="expression" dxfId="1849" priority="4">
      <formula>A46&lt;&gt;""</formula>
    </cfRule>
  </conditionalFormatting>
  <conditionalFormatting sqref="A49:U49">
    <cfRule type="expression" dxfId="1848" priority="3">
      <formula>A49&lt;&gt;""</formula>
    </cfRule>
  </conditionalFormatting>
  <conditionalFormatting sqref="A52:U52">
    <cfRule type="expression" dxfId="1847" priority="2">
      <formula>A52&lt;&gt;""</formula>
    </cfRule>
  </conditionalFormatting>
  <conditionalFormatting sqref="A55:U55">
    <cfRule type="expression" dxfId="18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69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1368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291</v>
      </c>
      <c r="C20" s="9" t="s">
        <v>285</v>
      </c>
      <c r="D20" s="10" t="s">
        <v>338</v>
      </c>
      <c r="E20" s="9" t="s">
        <v>342</v>
      </c>
      <c r="F20" s="4" t="s">
        <v>258</v>
      </c>
      <c r="G20" s="4" t="s">
        <v>290</v>
      </c>
      <c r="H20" s="4" t="s">
        <v>402</v>
      </c>
      <c r="I20" s="10" t="s">
        <v>355</v>
      </c>
      <c r="J20" s="9" t="s">
        <v>342</v>
      </c>
      <c r="K20" s="4" t="s">
        <v>258</v>
      </c>
      <c r="L20" s="4" t="s">
        <v>290</v>
      </c>
      <c r="M20" s="4" t="s">
        <v>353</v>
      </c>
      <c r="N20" s="4" t="s">
        <v>237</v>
      </c>
      <c r="O20" s="4" t="s">
        <v>258</v>
      </c>
      <c r="P20" s="4" t="s">
        <v>358</v>
      </c>
      <c r="Q20" s="4" t="s">
        <v>544</v>
      </c>
      <c r="R20" s="10" t="s">
        <v>355</v>
      </c>
      <c r="S20" s="9" t="s">
        <v>476</v>
      </c>
      <c r="T20" s="4" t="s">
        <v>285</v>
      </c>
      <c r="U20" s="10" t="s">
        <v>358</v>
      </c>
    </row>
    <row r="21" spans="1:21" x14ac:dyDescent="0.25">
      <c r="A21" s="4"/>
      <c r="B21" s="9" t="s">
        <v>1369</v>
      </c>
      <c r="C21" s="9" t="s">
        <v>1226</v>
      </c>
      <c r="D21" s="10" t="s">
        <v>363</v>
      </c>
      <c r="E21" s="9" t="s">
        <v>707</v>
      </c>
      <c r="F21" s="4" t="s">
        <v>1305</v>
      </c>
      <c r="G21" s="4" t="s">
        <v>1231</v>
      </c>
      <c r="H21" s="4" t="s">
        <v>349</v>
      </c>
      <c r="I21" s="10" t="s">
        <v>301</v>
      </c>
      <c r="J21" s="9" t="s">
        <v>707</v>
      </c>
      <c r="K21" s="4" t="s">
        <v>1305</v>
      </c>
      <c r="L21" s="4" t="s">
        <v>1231</v>
      </c>
      <c r="M21" s="4" t="s">
        <v>247</v>
      </c>
      <c r="N21" s="4" t="s">
        <v>245</v>
      </c>
      <c r="O21" s="4" t="s">
        <v>366</v>
      </c>
      <c r="P21" s="4" t="s">
        <v>270</v>
      </c>
      <c r="Q21" s="4" t="s">
        <v>270</v>
      </c>
      <c r="R21" s="10" t="s">
        <v>206</v>
      </c>
      <c r="S21" s="9" t="s">
        <v>248</v>
      </c>
      <c r="T21" s="4" t="s">
        <v>1370</v>
      </c>
      <c r="U21" s="10" t="s">
        <v>959</v>
      </c>
    </row>
    <row r="22" spans="1:21" x14ac:dyDescent="0.25">
      <c r="A22" s="4"/>
      <c r="B22" s="9" t="s">
        <v>1353</v>
      </c>
      <c r="C22" s="9" t="s">
        <v>250</v>
      </c>
      <c r="D22" s="10" t="s">
        <v>250</v>
      </c>
      <c r="E22" s="9" t="s">
        <v>561</v>
      </c>
      <c r="F22" s="4" t="s">
        <v>1145</v>
      </c>
      <c r="G22" s="4" t="s">
        <v>1288</v>
      </c>
      <c r="H22" s="4" t="s">
        <v>161</v>
      </c>
      <c r="I22" s="10" t="s">
        <v>561</v>
      </c>
      <c r="J22" s="9" t="s">
        <v>564</v>
      </c>
      <c r="K22" s="4" t="s">
        <v>1207</v>
      </c>
      <c r="L22" s="4" t="s">
        <v>1207</v>
      </c>
      <c r="M22" s="4" t="s">
        <v>250</v>
      </c>
      <c r="N22" s="4" t="s">
        <v>250</v>
      </c>
      <c r="O22" s="4" t="s">
        <v>173</v>
      </c>
      <c r="P22" s="4" t="s">
        <v>250</v>
      </c>
      <c r="Q22" s="4" t="s">
        <v>173</v>
      </c>
      <c r="R22" s="10" t="s">
        <v>1319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544</v>
      </c>
      <c r="C23" s="9" t="s">
        <v>439</v>
      </c>
      <c r="D23" s="10" t="s">
        <v>257</v>
      </c>
      <c r="E23" s="9" t="s">
        <v>478</v>
      </c>
      <c r="F23" s="4" t="s">
        <v>259</v>
      </c>
      <c r="G23" s="4" t="s">
        <v>259</v>
      </c>
      <c r="H23" s="4" t="s">
        <v>546</v>
      </c>
      <c r="I23" s="10" t="s">
        <v>543</v>
      </c>
      <c r="J23" s="9" t="s">
        <v>478</v>
      </c>
      <c r="K23" s="4" t="s">
        <v>259</v>
      </c>
      <c r="L23" s="4" t="s">
        <v>259</v>
      </c>
      <c r="M23" s="4" t="s">
        <v>543</v>
      </c>
      <c r="N23" s="4" t="s">
        <v>663</v>
      </c>
      <c r="O23" s="4" t="s">
        <v>259</v>
      </c>
      <c r="P23" s="4" t="s">
        <v>445</v>
      </c>
      <c r="Q23" s="4" t="s">
        <v>356</v>
      </c>
      <c r="R23" s="10" t="s">
        <v>256</v>
      </c>
      <c r="S23" s="9" t="s">
        <v>254</v>
      </c>
      <c r="T23" s="4" t="s">
        <v>439</v>
      </c>
      <c r="U23" s="10" t="s">
        <v>713</v>
      </c>
    </row>
    <row r="24" spans="1:21" x14ac:dyDescent="0.25">
      <c r="A24" s="4"/>
      <c r="B24" s="9" t="s">
        <v>1371</v>
      </c>
      <c r="C24" s="9" t="s">
        <v>1372</v>
      </c>
      <c r="D24" s="10" t="s">
        <v>1373</v>
      </c>
      <c r="E24" s="9" t="s">
        <v>1374</v>
      </c>
      <c r="F24" s="4" t="s">
        <v>939</v>
      </c>
      <c r="G24" s="4" t="s">
        <v>1008</v>
      </c>
      <c r="H24" s="4" t="s">
        <v>1223</v>
      </c>
      <c r="I24" s="10" t="s">
        <v>364</v>
      </c>
      <c r="J24" s="9" t="s">
        <v>1374</v>
      </c>
      <c r="K24" s="4" t="s">
        <v>939</v>
      </c>
      <c r="L24" s="4" t="s">
        <v>1008</v>
      </c>
      <c r="M24" s="4" t="s">
        <v>207</v>
      </c>
      <c r="N24" s="4" t="s">
        <v>224</v>
      </c>
      <c r="O24" s="4" t="s">
        <v>409</v>
      </c>
      <c r="P24" s="4" t="s">
        <v>208</v>
      </c>
      <c r="Q24" s="4" t="s">
        <v>315</v>
      </c>
      <c r="R24" s="10" t="s">
        <v>434</v>
      </c>
      <c r="S24" s="9" t="s">
        <v>773</v>
      </c>
      <c r="T24" s="4" t="s">
        <v>1375</v>
      </c>
      <c r="U24" s="10" t="s">
        <v>952</v>
      </c>
    </row>
    <row r="25" spans="1:21" x14ac:dyDescent="0.25">
      <c r="A25" s="4"/>
      <c r="B25" s="9" t="s">
        <v>1376</v>
      </c>
      <c r="C25" s="9" t="s">
        <v>250</v>
      </c>
      <c r="D25" s="10" t="s">
        <v>250</v>
      </c>
      <c r="E25" s="9" t="s">
        <v>561</v>
      </c>
      <c r="F25" s="4" t="s">
        <v>1145</v>
      </c>
      <c r="G25" s="4" t="s">
        <v>1145</v>
      </c>
      <c r="H25" s="4" t="s">
        <v>561</v>
      </c>
      <c r="I25" s="10" t="s">
        <v>561</v>
      </c>
      <c r="J25" s="9" t="s">
        <v>956</v>
      </c>
      <c r="K25" s="4" t="s">
        <v>1324</v>
      </c>
      <c r="L25" s="4" t="s">
        <v>1324</v>
      </c>
      <c r="M25" s="4" t="s">
        <v>169</v>
      </c>
      <c r="N25" s="4" t="s">
        <v>1377</v>
      </c>
      <c r="O25" s="4" t="s">
        <v>694</v>
      </c>
      <c r="P25" s="4" t="s">
        <v>956</v>
      </c>
      <c r="Q25" s="4" t="s">
        <v>169</v>
      </c>
      <c r="R25" s="10" t="s">
        <v>1378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308</v>
      </c>
      <c r="E26" s="9" t="s">
        <v>310</v>
      </c>
      <c r="F26" s="4" t="s">
        <v>237</v>
      </c>
      <c r="G26" s="4" t="s">
        <v>310</v>
      </c>
      <c r="H26" s="4" t="s">
        <v>237</v>
      </c>
      <c r="I26" s="10" t="s">
        <v>233</v>
      </c>
      <c r="J26" s="9" t="s">
        <v>310</v>
      </c>
      <c r="K26" s="4" t="s">
        <v>237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234</v>
      </c>
      <c r="S26" s="9" t="s">
        <v>308</v>
      </c>
      <c r="T26" s="4" t="s">
        <v>310</v>
      </c>
      <c r="U26" s="10" t="s">
        <v>310</v>
      </c>
    </row>
    <row r="27" spans="1:21" x14ac:dyDescent="0.25">
      <c r="A27" s="4"/>
      <c r="B27" s="9" t="s">
        <v>410</v>
      </c>
      <c r="C27" s="9" t="s">
        <v>210</v>
      </c>
      <c r="D27" s="10" t="s">
        <v>399</v>
      </c>
      <c r="E27" s="9" t="s">
        <v>206</v>
      </c>
      <c r="F27" s="4" t="s">
        <v>316</v>
      </c>
      <c r="G27" s="4" t="s">
        <v>247</v>
      </c>
      <c r="H27" s="4" t="s">
        <v>245</v>
      </c>
      <c r="I27" s="10" t="s">
        <v>244</v>
      </c>
      <c r="J27" s="9" t="s">
        <v>206</v>
      </c>
      <c r="K27" s="4" t="s">
        <v>316</v>
      </c>
      <c r="L27" s="4" t="s">
        <v>247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244</v>
      </c>
      <c r="S27" s="9" t="s">
        <v>315</v>
      </c>
      <c r="T27" s="4" t="s">
        <v>366</v>
      </c>
      <c r="U27" s="10" t="s">
        <v>270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310</v>
      </c>
      <c r="F29" s="4" t="s">
        <v>237</v>
      </c>
      <c r="G29" s="4" t="s">
        <v>310</v>
      </c>
      <c r="H29" s="4" t="s">
        <v>237</v>
      </c>
      <c r="I29" s="10" t="s">
        <v>237</v>
      </c>
      <c r="J29" s="9" t="s">
        <v>310</v>
      </c>
      <c r="K29" s="4" t="s">
        <v>237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207</v>
      </c>
      <c r="C30" s="9" t="s">
        <v>244</v>
      </c>
      <c r="D30" s="10" t="s">
        <v>244</v>
      </c>
      <c r="E30" s="9" t="s">
        <v>210</v>
      </c>
      <c r="F30" s="4" t="s">
        <v>245</v>
      </c>
      <c r="G30" s="4" t="s">
        <v>246</v>
      </c>
      <c r="H30" s="4" t="s">
        <v>245</v>
      </c>
      <c r="I30" s="10" t="s">
        <v>321</v>
      </c>
      <c r="J30" s="9" t="s">
        <v>210</v>
      </c>
      <c r="K30" s="4" t="s">
        <v>245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321</v>
      </c>
      <c r="S30" s="9" t="s">
        <v>245</v>
      </c>
      <c r="T30" s="4" t="s">
        <v>247</v>
      </c>
      <c r="U30" s="10" t="s">
        <v>270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39" priority="13">
      <formula>$B$18&gt;0</formula>
    </cfRule>
  </conditionalFormatting>
  <conditionalFormatting sqref="A22:U22">
    <cfRule type="expression" dxfId="1038" priority="12">
      <formula>A22&lt;&gt;""</formula>
    </cfRule>
  </conditionalFormatting>
  <conditionalFormatting sqref="A25:U25">
    <cfRule type="expression" dxfId="1037" priority="11">
      <formula>A25&lt;&gt;""</formula>
    </cfRule>
  </conditionalFormatting>
  <conditionalFormatting sqref="A28:U28">
    <cfRule type="expression" dxfId="1036" priority="10">
      <formula>A28&lt;&gt;""</formula>
    </cfRule>
  </conditionalFormatting>
  <conditionalFormatting sqref="A31:U31">
    <cfRule type="expression" dxfId="1035" priority="9">
      <formula>A31&lt;&gt;""</formula>
    </cfRule>
  </conditionalFormatting>
  <conditionalFormatting sqref="A34:U34">
    <cfRule type="expression" dxfId="1034" priority="8">
      <formula>A34&lt;&gt;""</formula>
    </cfRule>
  </conditionalFormatting>
  <conditionalFormatting sqref="A37:U37">
    <cfRule type="expression" dxfId="1033" priority="7">
      <formula>A37&lt;&gt;""</formula>
    </cfRule>
  </conditionalFormatting>
  <conditionalFormatting sqref="A40:U40">
    <cfRule type="expression" dxfId="1032" priority="6">
      <formula>A40&lt;&gt;""</formula>
    </cfRule>
  </conditionalFormatting>
  <conditionalFormatting sqref="A43:U43">
    <cfRule type="expression" dxfId="1031" priority="5">
      <formula>A43&lt;&gt;""</formula>
    </cfRule>
  </conditionalFormatting>
  <conditionalFormatting sqref="A46:U46">
    <cfRule type="expression" dxfId="1030" priority="4">
      <formula>A46&lt;&gt;""</formula>
    </cfRule>
  </conditionalFormatting>
  <conditionalFormatting sqref="A49:U49">
    <cfRule type="expression" dxfId="1029" priority="3">
      <formula>A49&lt;&gt;""</formula>
    </cfRule>
  </conditionalFormatting>
  <conditionalFormatting sqref="A52:U52">
    <cfRule type="expression" dxfId="1028" priority="2">
      <formula>A52&lt;&gt;""</formula>
    </cfRule>
  </conditionalFormatting>
  <conditionalFormatting sqref="A55:U55">
    <cfRule type="expression" dxfId="102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1379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338</v>
      </c>
      <c r="C20" s="9" t="s">
        <v>338</v>
      </c>
      <c r="D20" s="10" t="s">
        <v>291</v>
      </c>
      <c r="E20" s="9" t="s">
        <v>339</v>
      </c>
      <c r="F20" s="4" t="s">
        <v>283</v>
      </c>
      <c r="G20" s="4" t="s">
        <v>261</v>
      </c>
      <c r="H20" s="4" t="s">
        <v>384</v>
      </c>
      <c r="I20" s="10" t="s">
        <v>342</v>
      </c>
      <c r="J20" s="9" t="s">
        <v>339</v>
      </c>
      <c r="K20" s="4" t="s">
        <v>283</v>
      </c>
      <c r="L20" s="4" t="s">
        <v>261</v>
      </c>
      <c r="M20" s="4" t="s">
        <v>338</v>
      </c>
      <c r="N20" s="4" t="s">
        <v>234</v>
      </c>
      <c r="O20" s="4" t="s">
        <v>359</v>
      </c>
      <c r="P20" s="4" t="s">
        <v>286</v>
      </c>
      <c r="Q20" s="4" t="s">
        <v>414</v>
      </c>
      <c r="R20" s="10" t="s">
        <v>355</v>
      </c>
      <c r="S20" s="9" t="s">
        <v>253</v>
      </c>
      <c r="T20" s="4" t="s">
        <v>338</v>
      </c>
      <c r="U20" s="10" t="s">
        <v>359</v>
      </c>
    </row>
    <row r="21" spans="1:21" x14ac:dyDescent="0.25">
      <c r="A21" s="4"/>
      <c r="B21" s="9" t="s">
        <v>1380</v>
      </c>
      <c r="C21" s="9" t="s">
        <v>466</v>
      </c>
      <c r="D21" s="10" t="s">
        <v>901</v>
      </c>
      <c r="E21" s="9" t="s">
        <v>573</v>
      </c>
      <c r="F21" s="4" t="s">
        <v>744</v>
      </c>
      <c r="G21" s="4" t="s">
        <v>386</v>
      </c>
      <c r="H21" s="4" t="s">
        <v>408</v>
      </c>
      <c r="I21" s="10" t="s">
        <v>427</v>
      </c>
      <c r="J21" s="9" t="s">
        <v>573</v>
      </c>
      <c r="K21" s="4" t="s">
        <v>744</v>
      </c>
      <c r="L21" s="4" t="s">
        <v>386</v>
      </c>
      <c r="M21" s="4" t="s">
        <v>244</v>
      </c>
      <c r="N21" s="4" t="s">
        <v>316</v>
      </c>
      <c r="O21" s="4" t="s">
        <v>273</v>
      </c>
      <c r="P21" s="4" t="s">
        <v>207</v>
      </c>
      <c r="Q21" s="4" t="s">
        <v>246</v>
      </c>
      <c r="R21" s="10" t="s">
        <v>206</v>
      </c>
      <c r="S21" s="9" t="s">
        <v>805</v>
      </c>
      <c r="T21" s="4" t="s">
        <v>1381</v>
      </c>
      <c r="U21" s="10" t="s">
        <v>1382</v>
      </c>
    </row>
    <row r="22" spans="1:21" x14ac:dyDescent="0.25">
      <c r="A22" s="4"/>
      <c r="B22" s="9" t="s">
        <v>540</v>
      </c>
      <c r="C22" s="9" t="s">
        <v>250</v>
      </c>
      <c r="D22" s="10" t="s">
        <v>250</v>
      </c>
      <c r="E22" s="9" t="s">
        <v>162</v>
      </c>
      <c r="F22" s="4" t="s">
        <v>163</v>
      </c>
      <c r="G22" s="4" t="s">
        <v>493</v>
      </c>
      <c r="H22" s="4" t="s">
        <v>561</v>
      </c>
      <c r="I22" s="10" t="s">
        <v>250</v>
      </c>
      <c r="J22" s="9" t="s">
        <v>167</v>
      </c>
      <c r="K22" s="4" t="s">
        <v>173</v>
      </c>
      <c r="L22" s="4" t="s">
        <v>1207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564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514</v>
      </c>
      <c r="B23" s="9" t="s">
        <v>257</v>
      </c>
      <c r="C23" s="9" t="s">
        <v>545</v>
      </c>
      <c r="D23" s="10" t="s">
        <v>544</v>
      </c>
      <c r="E23" s="9" t="s">
        <v>478</v>
      </c>
      <c r="F23" s="4" t="s">
        <v>255</v>
      </c>
      <c r="G23" s="4" t="s">
        <v>440</v>
      </c>
      <c r="H23" s="4" t="s">
        <v>444</v>
      </c>
      <c r="I23" s="10" t="s">
        <v>478</v>
      </c>
      <c r="J23" s="9" t="s">
        <v>478</v>
      </c>
      <c r="K23" s="4" t="s">
        <v>255</v>
      </c>
      <c r="L23" s="4" t="s">
        <v>440</v>
      </c>
      <c r="M23" s="4" t="s">
        <v>478</v>
      </c>
      <c r="N23" s="4" t="s">
        <v>683</v>
      </c>
      <c r="O23" s="4" t="s">
        <v>542</v>
      </c>
      <c r="P23" s="4" t="s">
        <v>548</v>
      </c>
      <c r="Q23" s="4" t="s">
        <v>479</v>
      </c>
      <c r="R23" s="10" t="s">
        <v>602</v>
      </c>
      <c r="S23" s="9" t="s">
        <v>477</v>
      </c>
      <c r="T23" s="4" t="s">
        <v>257</v>
      </c>
      <c r="U23" s="10" t="s">
        <v>546</v>
      </c>
    </row>
    <row r="24" spans="1:21" x14ac:dyDescent="0.25">
      <c r="A24" s="4"/>
      <c r="B24" s="9" t="s">
        <v>1383</v>
      </c>
      <c r="C24" s="9" t="s">
        <v>883</v>
      </c>
      <c r="D24" s="10" t="s">
        <v>926</v>
      </c>
      <c r="E24" s="9" t="s">
        <v>789</v>
      </c>
      <c r="F24" s="4" t="s">
        <v>431</v>
      </c>
      <c r="G24" s="4" t="s">
        <v>1128</v>
      </c>
      <c r="H24" s="4" t="s">
        <v>313</v>
      </c>
      <c r="I24" s="10" t="s">
        <v>334</v>
      </c>
      <c r="J24" s="9" t="s">
        <v>789</v>
      </c>
      <c r="K24" s="4" t="s">
        <v>431</v>
      </c>
      <c r="L24" s="4" t="s">
        <v>1128</v>
      </c>
      <c r="M24" s="4" t="s">
        <v>207</v>
      </c>
      <c r="N24" s="4" t="s">
        <v>223</v>
      </c>
      <c r="O24" s="4" t="s">
        <v>594</v>
      </c>
      <c r="P24" s="4" t="s">
        <v>223</v>
      </c>
      <c r="Q24" s="4" t="s">
        <v>270</v>
      </c>
      <c r="R24" s="10" t="s">
        <v>576</v>
      </c>
      <c r="S24" s="9" t="s">
        <v>471</v>
      </c>
      <c r="T24" s="4" t="s">
        <v>1358</v>
      </c>
      <c r="U24" s="10" t="s">
        <v>1241</v>
      </c>
    </row>
    <row r="25" spans="1:21" x14ac:dyDescent="0.25">
      <c r="A25" s="4"/>
      <c r="B25" s="9" t="s">
        <v>1384</v>
      </c>
      <c r="C25" s="9" t="s">
        <v>250</v>
      </c>
      <c r="D25" s="10" t="s">
        <v>250</v>
      </c>
      <c r="E25" s="9" t="s">
        <v>673</v>
      </c>
      <c r="F25" s="4" t="s">
        <v>493</v>
      </c>
      <c r="G25" s="4" t="s">
        <v>493</v>
      </c>
      <c r="H25" s="4" t="s">
        <v>494</v>
      </c>
      <c r="I25" s="10" t="s">
        <v>250</v>
      </c>
      <c r="J25" s="9" t="s">
        <v>1385</v>
      </c>
      <c r="K25" s="4" t="s">
        <v>748</v>
      </c>
      <c r="L25" s="4" t="s">
        <v>1313</v>
      </c>
      <c r="M25" s="4" t="s">
        <v>250</v>
      </c>
      <c r="N25" s="4" t="s">
        <v>879</v>
      </c>
      <c r="O25" s="4" t="s">
        <v>166</v>
      </c>
      <c r="P25" s="4" t="s">
        <v>169</v>
      </c>
      <c r="Q25" s="4" t="s">
        <v>250</v>
      </c>
      <c r="R25" s="10" t="s">
        <v>280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308</v>
      </c>
      <c r="E26" s="9" t="s">
        <v>310</v>
      </c>
      <c r="F26" s="4" t="s">
        <v>307</v>
      </c>
      <c r="G26" s="4" t="s">
        <v>308</v>
      </c>
      <c r="H26" s="4" t="s">
        <v>310</v>
      </c>
      <c r="I26" s="10" t="s">
        <v>308</v>
      </c>
      <c r="J26" s="9" t="s">
        <v>310</v>
      </c>
      <c r="K26" s="4" t="s">
        <v>307</v>
      </c>
      <c r="L26" s="4" t="s">
        <v>308</v>
      </c>
      <c r="M26" s="4" t="s">
        <v>237</v>
      </c>
      <c r="N26" s="4" t="s">
        <v>233</v>
      </c>
      <c r="O26" s="4" t="s">
        <v>310</v>
      </c>
      <c r="P26" s="4" t="s">
        <v>237</v>
      </c>
      <c r="Q26" s="4" t="s">
        <v>307</v>
      </c>
      <c r="R26" s="10" t="s">
        <v>310</v>
      </c>
      <c r="S26" s="9" t="s">
        <v>473</v>
      </c>
      <c r="T26" s="4" t="s">
        <v>310</v>
      </c>
      <c r="U26" s="10" t="s">
        <v>310</v>
      </c>
    </row>
    <row r="27" spans="1:21" x14ac:dyDescent="0.25">
      <c r="A27" s="4"/>
      <c r="B27" s="9" t="s">
        <v>243</v>
      </c>
      <c r="C27" s="9" t="s">
        <v>223</v>
      </c>
      <c r="D27" s="10" t="s">
        <v>366</v>
      </c>
      <c r="E27" s="9" t="s">
        <v>273</v>
      </c>
      <c r="F27" s="4" t="s">
        <v>271</v>
      </c>
      <c r="G27" s="4" t="s">
        <v>270</v>
      </c>
      <c r="H27" s="4" t="s">
        <v>246</v>
      </c>
      <c r="I27" s="10" t="s">
        <v>316</v>
      </c>
      <c r="J27" s="9" t="s">
        <v>273</v>
      </c>
      <c r="K27" s="4" t="s">
        <v>271</v>
      </c>
      <c r="L27" s="4" t="s">
        <v>270</v>
      </c>
      <c r="M27" s="4" t="s">
        <v>245</v>
      </c>
      <c r="N27" s="4" t="s">
        <v>316</v>
      </c>
      <c r="O27" s="4" t="s">
        <v>321</v>
      </c>
      <c r="P27" s="4" t="s">
        <v>245</v>
      </c>
      <c r="Q27" s="4" t="s">
        <v>321</v>
      </c>
      <c r="R27" s="10" t="s">
        <v>316</v>
      </c>
      <c r="S27" s="9" t="s">
        <v>270</v>
      </c>
      <c r="T27" s="4" t="s">
        <v>409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310</v>
      </c>
      <c r="E29" s="9" t="s">
        <v>237</v>
      </c>
      <c r="F29" s="4" t="s">
        <v>310</v>
      </c>
      <c r="G29" s="4" t="s">
        <v>310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227</v>
      </c>
      <c r="C30" s="9" t="s">
        <v>316</v>
      </c>
      <c r="D30" s="10" t="s">
        <v>210</v>
      </c>
      <c r="E30" s="9" t="s">
        <v>247</v>
      </c>
      <c r="F30" s="4" t="s">
        <v>315</v>
      </c>
      <c r="G30" s="4" t="s">
        <v>246</v>
      </c>
      <c r="H30" s="4" t="s">
        <v>245</v>
      </c>
      <c r="I30" s="10" t="s">
        <v>245</v>
      </c>
      <c r="J30" s="9" t="s">
        <v>247</v>
      </c>
      <c r="K30" s="4" t="s">
        <v>315</v>
      </c>
      <c r="L30" s="4" t="s">
        <v>246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247</v>
      </c>
      <c r="U30" s="10" t="s">
        <v>244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26" priority="13">
      <formula>$B$18&gt;0</formula>
    </cfRule>
  </conditionalFormatting>
  <conditionalFormatting sqref="A22:U22">
    <cfRule type="expression" dxfId="1025" priority="12">
      <formula>A22&lt;&gt;""</formula>
    </cfRule>
  </conditionalFormatting>
  <conditionalFormatting sqref="A25:U25">
    <cfRule type="expression" dxfId="1024" priority="11">
      <formula>A25&lt;&gt;""</formula>
    </cfRule>
  </conditionalFormatting>
  <conditionalFormatting sqref="A28:U28">
    <cfRule type="expression" dxfId="1023" priority="10">
      <formula>A28&lt;&gt;""</formula>
    </cfRule>
  </conditionalFormatting>
  <conditionalFormatting sqref="A31:U31">
    <cfRule type="expression" dxfId="1022" priority="9">
      <formula>A31&lt;&gt;""</formula>
    </cfRule>
  </conditionalFormatting>
  <conditionalFormatting sqref="A34:U34">
    <cfRule type="expression" dxfId="1021" priority="8">
      <formula>A34&lt;&gt;""</formula>
    </cfRule>
  </conditionalFormatting>
  <conditionalFormatting sqref="A37:U37">
    <cfRule type="expression" dxfId="1020" priority="7">
      <formula>A37&lt;&gt;""</formula>
    </cfRule>
  </conditionalFormatting>
  <conditionalFormatting sqref="A40:U40">
    <cfRule type="expression" dxfId="1019" priority="6">
      <formula>A40&lt;&gt;""</formula>
    </cfRule>
  </conditionalFormatting>
  <conditionalFormatting sqref="A43:U43">
    <cfRule type="expression" dxfId="1018" priority="5">
      <formula>A43&lt;&gt;""</formula>
    </cfRule>
  </conditionalFormatting>
  <conditionalFormatting sqref="A46:U46">
    <cfRule type="expression" dxfId="1017" priority="4">
      <formula>A46&lt;&gt;""</formula>
    </cfRule>
  </conditionalFormatting>
  <conditionalFormatting sqref="A49:U49">
    <cfRule type="expression" dxfId="1016" priority="3">
      <formula>A49&lt;&gt;""</formula>
    </cfRule>
  </conditionalFormatting>
  <conditionalFormatting sqref="A52:U52">
    <cfRule type="expression" dxfId="1015" priority="2">
      <formula>A52&lt;&gt;""</formula>
    </cfRule>
  </conditionalFormatting>
  <conditionalFormatting sqref="A55:U55">
    <cfRule type="expression" dxfId="101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1386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291</v>
      </c>
      <c r="C20" s="9" t="s">
        <v>291</v>
      </c>
      <c r="D20" s="10" t="s">
        <v>291</v>
      </c>
      <c r="E20" s="9" t="s">
        <v>341</v>
      </c>
      <c r="F20" s="4" t="s">
        <v>261</v>
      </c>
      <c r="G20" s="4" t="s">
        <v>284</v>
      </c>
      <c r="H20" s="4" t="s">
        <v>255</v>
      </c>
      <c r="I20" s="10" t="s">
        <v>359</v>
      </c>
      <c r="J20" s="9" t="s">
        <v>341</v>
      </c>
      <c r="K20" s="4" t="s">
        <v>261</v>
      </c>
      <c r="L20" s="4" t="s">
        <v>284</v>
      </c>
      <c r="M20" s="4" t="s">
        <v>848</v>
      </c>
      <c r="N20" s="4" t="s">
        <v>497</v>
      </c>
      <c r="O20" s="4" t="s">
        <v>259</v>
      </c>
      <c r="P20" s="4" t="s">
        <v>847</v>
      </c>
      <c r="Q20" s="4" t="s">
        <v>290</v>
      </c>
      <c r="R20" s="10" t="s">
        <v>283</v>
      </c>
      <c r="S20" s="9" t="s">
        <v>430</v>
      </c>
      <c r="T20" s="4" t="s">
        <v>285</v>
      </c>
      <c r="U20" s="10" t="s">
        <v>329</v>
      </c>
    </row>
    <row r="21" spans="1:21" x14ac:dyDescent="0.25">
      <c r="A21" s="4"/>
      <c r="B21" s="9" t="s">
        <v>484</v>
      </c>
      <c r="C21" s="9" t="s">
        <v>536</v>
      </c>
      <c r="D21" s="10" t="s">
        <v>901</v>
      </c>
      <c r="E21" s="9" t="s">
        <v>1387</v>
      </c>
      <c r="F21" s="4" t="s">
        <v>211</v>
      </c>
      <c r="G21" s="4" t="s">
        <v>669</v>
      </c>
      <c r="H21" s="4" t="s">
        <v>467</v>
      </c>
      <c r="I21" s="10" t="s">
        <v>208</v>
      </c>
      <c r="J21" s="9" t="s">
        <v>1387</v>
      </c>
      <c r="K21" s="4" t="s">
        <v>211</v>
      </c>
      <c r="L21" s="4" t="s">
        <v>669</v>
      </c>
      <c r="M21" s="4" t="s">
        <v>227</v>
      </c>
      <c r="N21" s="4" t="s">
        <v>270</v>
      </c>
      <c r="O21" s="4" t="s">
        <v>409</v>
      </c>
      <c r="P21" s="4" t="s">
        <v>223</v>
      </c>
      <c r="Q21" s="4" t="s">
        <v>247</v>
      </c>
      <c r="R21" s="10" t="s">
        <v>314</v>
      </c>
      <c r="S21" s="9" t="s">
        <v>242</v>
      </c>
      <c r="T21" s="4" t="s">
        <v>1388</v>
      </c>
      <c r="U21" s="10" t="s">
        <v>420</v>
      </c>
    </row>
    <row r="22" spans="1:21" x14ac:dyDescent="0.25">
      <c r="A22" s="4"/>
      <c r="B22" s="9" t="s">
        <v>1389</v>
      </c>
      <c r="C22" s="9" t="s">
        <v>250</v>
      </c>
      <c r="D22" s="10" t="s">
        <v>250</v>
      </c>
      <c r="E22" s="9" t="s">
        <v>673</v>
      </c>
      <c r="F22" s="4" t="s">
        <v>493</v>
      </c>
      <c r="G22" s="4" t="s">
        <v>493</v>
      </c>
      <c r="H22" s="4" t="s">
        <v>458</v>
      </c>
      <c r="I22" s="10" t="s">
        <v>163</v>
      </c>
      <c r="J22" s="9" t="s">
        <v>1390</v>
      </c>
      <c r="K22" s="4" t="s">
        <v>165</v>
      </c>
      <c r="L22" s="4" t="s">
        <v>165</v>
      </c>
      <c r="M22" s="4" t="s">
        <v>165</v>
      </c>
      <c r="N22" s="4" t="s">
        <v>250</v>
      </c>
      <c r="O22" s="4" t="s">
        <v>165</v>
      </c>
      <c r="P22" s="4" t="s">
        <v>165</v>
      </c>
      <c r="Q22" s="4" t="s">
        <v>250</v>
      </c>
      <c r="R22" s="10" t="s">
        <v>250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514</v>
      </c>
      <c r="B23" s="9" t="s">
        <v>257</v>
      </c>
      <c r="C23" s="9" t="s">
        <v>257</v>
      </c>
      <c r="D23" s="10" t="s">
        <v>257</v>
      </c>
      <c r="E23" s="9" t="s">
        <v>546</v>
      </c>
      <c r="F23" s="4" t="s">
        <v>476</v>
      </c>
      <c r="G23" s="4" t="s">
        <v>848</v>
      </c>
      <c r="H23" s="4" t="s">
        <v>290</v>
      </c>
      <c r="I23" s="10" t="s">
        <v>441</v>
      </c>
      <c r="J23" s="9" t="s">
        <v>546</v>
      </c>
      <c r="K23" s="4" t="s">
        <v>476</v>
      </c>
      <c r="L23" s="4" t="s">
        <v>848</v>
      </c>
      <c r="M23" s="4" t="s">
        <v>283</v>
      </c>
      <c r="N23" s="4" t="s">
        <v>442</v>
      </c>
      <c r="O23" s="4" t="s">
        <v>258</v>
      </c>
      <c r="P23" s="4" t="s">
        <v>261</v>
      </c>
      <c r="Q23" s="4" t="s">
        <v>357</v>
      </c>
      <c r="R23" s="10" t="s">
        <v>847</v>
      </c>
      <c r="S23" s="9" t="s">
        <v>252</v>
      </c>
      <c r="T23" s="4" t="s">
        <v>439</v>
      </c>
      <c r="U23" s="10" t="s">
        <v>445</v>
      </c>
    </row>
    <row r="24" spans="1:21" x14ac:dyDescent="0.25">
      <c r="A24" s="4"/>
      <c r="B24" s="9" t="s">
        <v>1383</v>
      </c>
      <c r="C24" s="9" t="s">
        <v>1391</v>
      </c>
      <c r="D24" s="10" t="s">
        <v>1075</v>
      </c>
      <c r="E24" s="9" t="s">
        <v>1015</v>
      </c>
      <c r="F24" s="4" t="s">
        <v>377</v>
      </c>
      <c r="G24" s="4" t="s">
        <v>1392</v>
      </c>
      <c r="H24" s="4" t="s">
        <v>487</v>
      </c>
      <c r="I24" s="10" t="s">
        <v>397</v>
      </c>
      <c r="J24" s="9" t="s">
        <v>1015</v>
      </c>
      <c r="K24" s="4" t="s">
        <v>377</v>
      </c>
      <c r="L24" s="4" t="s">
        <v>1392</v>
      </c>
      <c r="M24" s="4" t="s">
        <v>270</v>
      </c>
      <c r="N24" s="4" t="s">
        <v>207</v>
      </c>
      <c r="O24" s="4" t="s">
        <v>366</v>
      </c>
      <c r="P24" s="4" t="s">
        <v>207</v>
      </c>
      <c r="Q24" s="4" t="s">
        <v>244</v>
      </c>
      <c r="R24" s="10" t="s">
        <v>1156</v>
      </c>
      <c r="S24" s="9" t="s">
        <v>312</v>
      </c>
      <c r="T24" s="4" t="s">
        <v>949</v>
      </c>
      <c r="U24" s="10" t="s">
        <v>405</v>
      </c>
    </row>
    <row r="25" spans="1:21" x14ac:dyDescent="0.25">
      <c r="A25" s="4"/>
      <c r="B25" s="9" t="s">
        <v>1393</v>
      </c>
      <c r="C25" s="9" t="s">
        <v>250</v>
      </c>
      <c r="D25" s="10" t="s">
        <v>250</v>
      </c>
      <c r="E25" s="9" t="s">
        <v>673</v>
      </c>
      <c r="F25" s="4" t="s">
        <v>1288</v>
      </c>
      <c r="G25" s="4" t="s">
        <v>493</v>
      </c>
      <c r="H25" s="4" t="s">
        <v>1159</v>
      </c>
      <c r="I25" s="10" t="s">
        <v>492</v>
      </c>
      <c r="J25" s="9" t="s">
        <v>1394</v>
      </c>
      <c r="K25" s="4" t="s">
        <v>165</v>
      </c>
      <c r="L25" s="4" t="s">
        <v>165</v>
      </c>
      <c r="M25" s="4" t="s">
        <v>250</v>
      </c>
      <c r="N25" s="4" t="s">
        <v>250</v>
      </c>
      <c r="O25" s="4" t="s">
        <v>165</v>
      </c>
      <c r="P25" s="4" t="s">
        <v>165</v>
      </c>
      <c r="Q25" s="4" t="s">
        <v>250</v>
      </c>
      <c r="R25" s="10" t="s">
        <v>250</v>
      </c>
      <c r="S25" s="9" t="s">
        <v>413</v>
      </c>
      <c r="T25" s="4" t="s">
        <v>461</v>
      </c>
      <c r="U25" s="10" t="s">
        <v>462</v>
      </c>
    </row>
    <row r="26" spans="1:21" x14ac:dyDescent="0.25">
      <c r="A26" s="4" t="s">
        <v>391</v>
      </c>
      <c r="B26" s="9" t="s">
        <v>310</v>
      </c>
      <c r="C26" s="9" t="s">
        <v>310</v>
      </c>
      <c r="D26" s="10" t="s">
        <v>310</v>
      </c>
      <c r="E26" s="9" t="s">
        <v>237</v>
      </c>
      <c r="F26" s="4" t="s">
        <v>309</v>
      </c>
      <c r="G26" s="4" t="s">
        <v>308</v>
      </c>
      <c r="H26" s="4" t="s">
        <v>237</v>
      </c>
      <c r="I26" s="10" t="s">
        <v>309</v>
      </c>
      <c r="J26" s="9" t="s">
        <v>237</v>
      </c>
      <c r="K26" s="4" t="s">
        <v>309</v>
      </c>
      <c r="L26" s="4" t="s">
        <v>308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307</v>
      </c>
      <c r="R26" s="10" t="s">
        <v>308</v>
      </c>
      <c r="S26" s="9" t="s">
        <v>473</v>
      </c>
      <c r="T26" s="4" t="s">
        <v>310</v>
      </c>
      <c r="U26" s="10" t="s">
        <v>237</v>
      </c>
    </row>
    <row r="27" spans="1:21" x14ac:dyDescent="0.25">
      <c r="A27" s="4"/>
      <c r="B27" s="9" t="s">
        <v>226</v>
      </c>
      <c r="C27" s="9" t="s">
        <v>301</v>
      </c>
      <c r="D27" s="10" t="s">
        <v>207</v>
      </c>
      <c r="E27" s="9" t="s">
        <v>270</v>
      </c>
      <c r="F27" s="4" t="s">
        <v>210</v>
      </c>
      <c r="G27" s="4" t="s">
        <v>300</v>
      </c>
      <c r="H27" s="4" t="s">
        <v>321</v>
      </c>
      <c r="I27" s="10" t="s">
        <v>246</v>
      </c>
      <c r="J27" s="9" t="s">
        <v>270</v>
      </c>
      <c r="K27" s="4" t="s">
        <v>210</v>
      </c>
      <c r="L27" s="4" t="s">
        <v>300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321</v>
      </c>
      <c r="R27" s="10" t="s">
        <v>246</v>
      </c>
      <c r="S27" s="9" t="s">
        <v>300</v>
      </c>
      <c r="T27" s="4" t="s">
        <v>209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310</v>
      </c>
      <c r="E29" s="9" t="s">
        <v>237</v>
      </c>
      <c r="F29" s="4" t="s">
        <v>308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308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310</v>
      </c>
    </row>
    <row r="30" spans="1:21" x14ac:dyDescent="0.25">
      <c r="A30" s="4"/>
      <c r="B30" s="9" t="s">
        <v>273</v>
      </c>
      <c r="C30" s="9" t="s">
        <v>246</v>
      </c>
      <c r="D30" s="10" t="s">
        <v>227</v>
      </c>
      <c r="E30" s="9" t="s">
        <v>244</v>
      </c>
      <c r="F30" s="4" t="s">
        <v>270</v>
      </c>
      <c r="G30" s="4" t="s">
        <v>316</v>
      </c>
      <c r="H30" s="4" t="s">
        <v>245</v>
      </c>
      <c r="I30" s="10" t="s">
        <v>245</v>
      </c>
      <c r="J30" s="9" t="s">
        <v>244</v>
      </c>
      <c r="K30" s="4" t="s">
        <v>270</v>
      </c>
      <c r="L30" s="4" t="s">
        <v>316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210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13" priority="13">
      <formula>$B$18&gt;0</formula>
    </cfRule>
  </conditionalFormatting>
  <conditionalFormatting sqref="A22:U22">
    <cfRule type="expression" dxfId="1012" priority="12">
      <formula>A22&lt;&gt;""</formula>
    </cfRule>
  </conditionalFormatting>
  <conditionalFormatting sqref="A25:U25">
    <cfRule type="expression" dxfId="1011" priority="11">
      <formula>A25&lt;&gt;""</formula>
    </cfRule>
  </conditionalFormatting>
  <conditionalFormatting sqref="A28:U28">
    <cfRule type="expression" dxfId="1010" priority="10">
      <formula>A28&lt;&gt;""</formula>
    </cfRule>
  </conditionalFormatting>
  <conditionalFormatting sqref="A31:U31">
    <cfRule type="expression" dxfId="1009" priority="9">
      <formula>A31&lt;&gt;""</formula>
    </cfRule>
  </conditionalFormatting>
  <conditionalFormatting sqref="A34:U34">
    <cfRule type="expression" dxfId="1008" priority="8">
      <formula>A34&lt;&gt;""</formula>
    </cfRule>
  </conditionalFormatting>
  <conditionalFormatting sqref="A37:U37">
    <cfRule type="expression" dxfId="1007" priority="7">
      <formula>A37&lt;&gt;""</formula>
    </cfRule>
  </conditionalFormatting>
  <conditionalFormatting sqref="A40:U40">
    <cfRule type="expression" dxfId="1006" priority="6">
      <formula>A40&lt;&gt;""</formula>
    </cfRule>
  </conditionalFormatting>
  <conditionalFormatting sqref="A43:U43">
    <cfRule type="expression" dxfId="1005" priority="5">
      <formula>A43&lt;&gt;""</formula>
    </cfRule>
  </conditionalFormatting>
  <conditionalFormatting sqref="A46:U46">
    <cfRule type="expression" dxfId="1004" priority="4">
      <formula>A46&lt;&gt;""</formula>
    </cfRule>
  </conditionalFormatting>
  <conditionalFormatting sqref="A49:U49">
    <cfRule type="expression" dxfId="1003" priority="3">
      <formula>A49&lt;&gt;""</formula>
    </cfRule>
  </conditionalFormatting>
  <conditionalFormatting sqref="A52:U52">
    <cfRule type="expression" dxfId="1002" priority="2">
      <formula>A52&lt;&gt;""</formula>
    </cfRule>
  </conditionalFormatting>
  <conditionalFormatting sqref="A55:U55">
    <cfRule type="expression" dxfId="100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1395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497</v>
      </c>
      <c r="C20" s="9" t="s">
        <v>285</v>
      </c>
      <c r="D20" s="10" t="s">
        <v>261</v>
      </c>
      <c r="E20" s="9" t="s">
        <v>285</v>
      </c>
      <c r="F20" s="4" t="s">
        <v>477</v>
      </c>
      <c r="G20" s="4" t="s">
        <v>290</v>
      </c>
      <c r="H20" s="4" t="s">
        <v>290</v>
      </c>
      <c r="I20" s="10" t="s">
        <v>285</v>
      </c>
      <c r="J20" s="9" t="s">
        <v>285</v>
      </c>
      <c r="K20" s="4" t="s">
        <v>477</v>
      </c>
      <c r="L20" s="4" t="s">
        <v>290</v>
      </c>
      <c r="M20" s="4" t="s">
        <v>439</v>
      </c>
      <c r="N20" s="4" t="s">
        <v>414</v>
      </c>
      <c r="O20" s="4" t="s">
        <v>341</v>
      </c>
      <c r="P20" s="4" t="s">
        <v>257</v>
      </c>
      <c r="Q20" s="4" t="s">
        <v>261</v>
      </c>
      <c r="R20" s="10" t="s">
        <v>284</v>
      </c>
      <c r="S20" s="9" t="s">
        <v>497</v>
      </c>
      <c r="T20" s="4" t="s">
        <v>282</v>
      </c>
      <c r="U20" s="10" t="s">
        <v>338</v>
      </c>
    </row>
    <row r="21" spans="1:21" x14ac:dyDescent="0.25">
      <c r="A21" s="4"/>
      <c r="B21" s="9" t="s">
        <v>1396</v>
      </c>
      <c r="C21" s="9" t="s">
        <v>1226</v>
      </c>
      <c r="D21" s="10" t="s">
        <v>858</v>
      </c>
      <c r="E21" s="9" t="s">
        <v>968</v>
      </c>
      <c r="F21" s="4" t="s">
        <v>705</v>
      </c>
      <c r="G21" s="4" t="s">
        <v>1231</v>
      </c>
      <c r="H21" s="4" t="s">
        <v>487</v>
      </c>
      <c r="I21" s="10" t="s">
        <v>226</v>
      </c>
      <c r="J21" s="9" t="s">
        <v>968</v>
      </c>
      <c r="K21" s="4" t="s">
        <v>705</v>
      </c>
      <c r="L21" s="4" t="s">
        <v>1231</v>
      </c>
      <c r="M21" s="4" t="s">
        <v>227</v>
      </c>
      <c r="N21" s="4" t="s">
        <v>247</v>
      </c>
      <c r="O21" s="4" t="s">
        <v>271</v>
      </c>
      <c r="P21" s="4" t="s">
        <v>224</v>
      </c>
      <c r="Q21" s="4" t="s">
        <v>247</v>
      </c>
      <c r="R21" s="10" t="s">
        <v>398</v>
      </c>
      <c r="S21" s="9" t="s">
        <v>556</v>
      </c>
      <c r="T21" s="4" t="s">
        <v>1397</v>
      </c>
      <c r="U21" s="10" t="s">
        <v>424</v>
      </c>
    </row>
    <row r="22" spans="1:21" x14ac:dyDescent="0.25">
      <c r="A22" s="4"/>
      <c r="B22" s="9" t="s">
        <v>1398</v>
      </c>
      <c r="C22" s="9" t="s">
        <v>159</v>
      </c>
      <c r="D22" s="10" t="s">
        <v>158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1399</v>
      </c>
      <c r="K22" s="4" t="s">
        <v>165</v>
      </c>
      <c r="L22" s="4" t="s">
        <v>1079</v>
      </c>
      <c r="M22" s="4" t="s">
        <v>165</v>
      </c>
      <c r="N22" s="4" t="s">
        <v>250</v>
      </c>
      <c r="O22" s="4" t="s">
        <v>171</v>
      </c>
      <c r="P22" s="4" t="s">
        <v>579</v>
      </c>
      <c r="Q22" s="4" t="s">
        <v>250</v>
      </c>
      <c r="R22" s="10" t="s">
        <v>171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548</v>
      </c>
      <c r="C23" s="9" t="s">
        <v>848</v>
      </c>
      <c r="D23" s="10" t="s">
        <v>259</v>
      </c>
      <c r="E23" s="9" t="s">
        <v>442</v>
      </c>
      <c r="F23" s="4" t="s">
        <v>252</v>
      </c>
      <c r="G23" s="4" t="s">
        <v>476</v>
      </c>
      <c r="H23" s="4" t="s">
        <v>475</v>
      </c>
      <c r="I23" s="10" t="s">
        <v>548</v>
      </c>
      <c r="J23" s="9" t="s">
        <v>442</v>
      </c>
      <c r="K23" s="4" t="s">
        <v>252</v>
      </c>
      <c r="L23" s="4" t="s">
        <v>476</v>
      </c>
      <c r="M23" s="4" t="s">
        <v>284</v>
      </c>
      <c r="N23" s="4" t="s">
        <v>443</v>
      </c>
      <c r="O23" s="4" t="s">
        <v>479</v>
      </c>
      <c r="P23" s="4" t="s">
        <v>285</v>
      </c>
      <c r="Q23" s="4" t="s">
        <v>476</v>
      </c>
      <c r="R23" s="10" t="s">
        <v>357</v>
      </c>
      <c r="S23" s="9" t="s">
        <v>255</v>
      </c>
      <c r="T23" s="4" t="s">
        <v>255</v>
      </c>
      <c r="U23" s="10" t="s">
        <v>544</v>
      </c>
    </row>
    <row r="24" spans="1:21" x14ac:dyDescent="0.25">
      <c r="A24" s="4"/>
      <c r="B24" s="9" t="s">
        <v>908</v>
      </c>
      <c r="C24" s="9" t="s">
        <v>1400</v>
      </c>
      <c r="D24" s="10" t="s">
        <v>1401</v>
      </c>
      <c r="E24" s="9" t="s">
        <v>1402</v>
      </c>
      <c r="F24" s="4" t="s">
        <v>470</v>
      </c>
      <c r="G24" s="4" t="s">
        <v>644</v>
      </c>
      <c r="H24" s="4" t="s">
        <v>222</v>
      </c>
      <c r="I24" s="10" t="s">
        <v>569</v>
      </c>
      <c r="J24" s="9" t="s">
        <v>1402</v>
      </c>
      <c r="K24" s="4" t="s">
        <v>470</v>
      </c>
      <c r="L24" s="4" t="s">
        <v>644</v>
      </c>
      <c r="M24" s="4" t="s">
        <v>244</v>
      </c>
      <c r="N24" s="4" t="s">
        <v>271</v>
      </c>
      <c r="O24" s="4" t="s">
        <v>299</v>
      </c>
      <c r="P24" s="4" t="s">
        <v>210</v>
      </c>
      <c r="Q24" s="4" t="s">
        <v>244</v>
      </c>
      <c r="R24" s="10" t="s">
        <v>249</v>
      </c>
      <c r="S24" s="9" t="s">
        <v>317</v>
      </c>
      <c r="T24" s="4" t="s">
        <v>1403</v>
      </c>
      <c r="U24" s="10" t="s">
        <v>535</v>
      </c>
    </row>
    <row r="25" spans="1:21" x14ac:dyDescent="0.25">
      <c r="A25" s="4"/>
      <c r="B25" s="9" t="s">
        <v>1404</v>
      </c>
      <c r="C25" s="9" t="s">
        <v>159</v>
      </c>
      <c r="D25" s="10" t="s">
        <v>158</v>
      </c>
      <c r="E25" s="9" t="s">
        <v>561</v>
      </c>
      <c r="F25" s="4" t="s">
        <v>160</v>
      </c>
      <c r="G25" s="4" t="s">
        <v>160</v>
      </c>
      <c r="H25" s="4" t="s">
        <v>250</v>
      </c>
      <c r="I25" s="10" t="s">
        <v>250</v>
      </c>
      <c r="J25" s="9" t="s">
        <v>564</v>
      </c>
      <c r="K25" s="4" t="s">
        <v>1405</v>
      </c>
      <c r="L25" s="4" t="s">
        <v>1405</v>
      </c>
      <c r="M25" s="4" t="s">
        <v>250</v>
      </c>
      <c r="N25" s="4" t="s">
        <v>1289</v>
      </c>
      <c r="O25" s="4" t="s">
        <v>1044</v>
      </c>
      <c r="P25" s="4" t="s">
        <v>278</v>
      </c>
      <c r="Q25" s="4" t="s">
        <v>250</v>
      </c>
      <c r="R25" s="10" t="s">
        <v>170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391</v>
      </c>
      <c r="B26" s="9" t="s">
        <v>309</v>
      </c>
      <c r="C26" s="9" t="s">
        <v>309</v>
      </c>
      <c r="D26" s="10" t="s">
        <v>309</v>
      </c>
      <c r="E26" s="9" t="s">
        <v>309</v>
      </c>
      <c r="F26" s="4" t="s">
        <v>309</v>
      </c>
      <c r="G26" s="4" t="s">
        <v>309</v>
      </c>
      <c r="H26" s="4" t="s">
        <v>473</v>
      </c>
      <c r="I26" s="10" t="s">
        <v>233</v>
      </c>
      <c r="J26" s="9" t="s">
        <v>309</v>
      </c>
      <c r="K26" s="4" t="s">
        <v>309</v>
      </c>
      <c r="L26" s="4" t="s">
        <v>309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307</v>
      </c>
      <c r="R26" s="10" t="s">
        <v>238</v>
      </c>
      <c r="S26" s="9" t="s">
        <v>234</v>
      </c>
      <c r="T26" s="4" t="s">
        <v>309</v>
      </c>
      <c r="U26" s="10" t="s">
        <v>308</v>
      </c>
    </row>
    <row r="27" spans="1:21" x14ac:dyDescent="0.25">
      <c r="A27" s="4"/>
      <c r="B27" s="9" t="s">
        <v>467</v>
      </c>
      <c r="C27" s="9" t="s">
        <v>314</v>
      </c>
      <c r="D27" s="10" t="s">
        <v>379</v>
      </c>
      <c r="E27" s="9" t="s">
        <v>225</v>
      </c>
      <c r="F27" s="4" t="s">
        <v>210</v>
      </c>
      <c r="G27" s="4" t="s">
        <v>301</v>
      </c>
      <c r="H27" s="4" t="s">
        <v>244</v>
      </c>
      <c r="I27" s="10" t="s">
        <v>244</v>
      </c>
      <c r="J27" s="9" t="s">
        <v>225</v>
      </c>
      <c r="K27" s="4" t="s">
        <v>210</v>
      </c>
      <c r="L27" s="4" t="s">
        <v>301</v>
      </c>
      <c r="M27" s="4" t="s">
        <v>245</v>
      </c>
      <c r="N27" s="4" t="s">
        <v>245</v>
      </c>
      <c r="O27" s="4" t="s">
        <v>245</v>
      </c>
      <c r="P27" s="4" t="s">
        <v>245</v>
      </c>
      <c r="Q27" s="4" t="s">
        <v>321</v>
      </c>
      <c r="R27" s="10" t="s">
        <v>227</v>
      </c>
      <c r="S27" s="9" t="s">
        <v>207</v>
      </c>
      <c r="T27" s="4" t="s">
        <v>429</v>
      </c>
      <c r="U27" s="10" t="s">
        <v>273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237</v>
      </c>
      <c r="D29" s="10" t="s">
        <v>310</v>
      </c>
      <c r="E29" s="9" t="s">
        <v>310</v>
      </c>
      <c r="F29" s="4" t="s">
        <v>308</v>
      </c>
      <c r="G29" s="4" t="s">
        <v>237</v>
      </c>
      <c r="H29" s="4" t="s">
        <v>237</v>
      </c>
      <c r="I29" s="10" t="s">
        <v>237</v>
      </c>
      <c r="J29" s="9" t="s">
        <v>310</v>
      </c>
      <c r="K29" s="4" t="s">
        <v>308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310</v>
      </c>
    </row>
    <row r="30" spans="1:21" x14ac:dyDescent="0.25">
      <c r="A30" s="4"/>
      <c r="B30" s="9" t="s">
        <v>301</v>
      </c>
      <c r="C30" s="9" t="s">
        <v>315</v>
      </c>
      <c r="D30" s="10" t="s">
        <v>207</v>
      </c>
      <c r="E30" s="9" t="s">
        <v>300</v>
      </c>
      <c r="F30" s="4" t="s">
        <v>244</v>
      </c>
      <c r="G30" s="4" t="s">
        <v>321</v>
      </c>
      <c r="H30" s="4" t="s">
        <v>245</v>
      </c>
      <c r="I30" s="10" t="s">
        <v>245</v>
      </c>
      <c r="J30" s="9" t="s">
        <v>300</v>
      </c>
      <c r="K30" s="4" t="s">
        <v>244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207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00" priority="13">
      <formula>$B$18&gt;0</formula>
    </cfRule>
  </conditionalFormatting>
  <conditionalFormatting sqref="A22:U22">
    <cfRule type="expression" dxfId="999" priority="12">
      <formula>A22&lt;&gt;""</formula>
    </cfRule>
  </conditionalFormatting>
  <conditionalFormatting sqref="A25:U25">
    <cfRule type="expression" dxfId="998" priority="11">
      <formula>A25&lt;&gt;""</formula>
    </cfRule>
  </conditionalFormatting>
  <conditionalFormatting sqref="A28:U28">
    <cfRule type="expression" dxfId="997" priority="10">
      <formula>A28&lt;&gt;""</formula>
    </cfRule>
  </conditionalFormatting>
  <conditionalFormatting sqref="A31:U31">
    <cfRule type="expression" dxfId="996" priority="9">
      <formula>A31&lt;&gt;""</formula>
    </cfRule>
  </conditionalFormatting>
  <conditionalFormatting sqref="A34:U34">
    <cfRule type="expression" dxfId="995" priority="8">
      <formula>A34&lt;&gt;""</formula>
    </cfRule>
  </conditionalFormatting>
  <conditionalFormatting sqref="A37:U37">
    <cfRule type="expression" dxfId="994" priority="7">
      <formula>A37&lt;&gt;""</formula>
    </cfRule>
  </conditionalFormatting>
  <conditionalFormatting sqref="A40:U40">
    <cfRule type="expression" dxfId="993" priority="6">
      <formula>A40&lt;&gt;""</formula>
    </cfRule>
  </conditionalFormatting>
  <conditionalFormatting sqref="A43:U43">
    <cfRule type="expression" dxfId="992" priority="5">
      <formula>A43&lt;&gt;""</formula>
    </cfRule>
  </conditionalFormatting>
  <conditionalFormatting sqref="A46:U46">
    <cfRule type="expression" dxfId="991" priority="4">
      <formula>A46&lt;&gt;""</formula>
    </cfRule>
  </conditionalFormatting>
  <conditionalFormatting sqref="A49:U49">
    <cfRule type="expression" dxfId="990" priority="3">
      <formula>A49&lt;&gt;""</formula>
    </cfRule>
  </conditionalFormatting>
  <conditionalFormatting sqref="A52:U52">
    <cfRule type="expression" dxfId="989" priority="2">
      <formula>A52&lt;&gt;""</formula>
    </cfRule>
  </conditionalFormatting>
  <conditionalFormatting sqref="A55:U55">
    <cfRule type="expression" dxfId="98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1406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847</v>
      </c>
      <c r="C20" s="9" t="s">
        <v>847</v>
      </c>
      <c r="D20" s="10" t="s">
        <v>847</v>
      </c>
      <c r="E20" s="9" t="s">
        <v>480</v>
      </c>
      <c r="F20" s="4" t="s">
        <v>480</v>
      </c>
      <c r="G20" s="4" t="s">
        <v>440</v>
      </c>
      <c r="H20" s="4" t="s">
        <v>252</v>
      </c>
      <c r="I20" s="10" t="s">
        <v>476</v>
      </c>
      <c r="J20" s="9" t="s">
        <v>480</v>
      </c>
      <c r="K20" s="4" t="s">
        <v>480</v>
      </c>
      <c r="L20" s="4" t="s">
        <v>440</v>
      </c>
      <c r="M20" s="4" t="s">
        <v>443</v>
      </c>
      <c r="N20" s="4" t="s">
        <v>289</v>
      </c>
      <c r="O20" s="4" t="s">
        <v>497</v>
      </c>
      <c r="P20" s="4" t="s">
        <v>442</v>
      </c>
      <c r="Q20" s="4" t="s">
        <v>713</v>
      </c>
      <c r="R20" s="10" t="s">
        <v>477</v>
      </c>
      <c r="S20" s="9" t="s">
        <v>475</v>
      </c>
      <c r="T20" s="4" t="s">
        <v>480</v>
      </c>
      <c r="U20" s="10" t="s">
        <v>440</v>
      </c>
    </row>
    <row r="21" spans="1:21" x14ac:dyDescent="0.25">
      <c r="A21" s="4"/>
      <c r="B21" s="9" t="s">
        <v>1407</v>
      </c>
      <c r="C21" s="9" t="s">
        <v>1408</v>
      </c>
      <c r="D21" s="10" t="s">
        <v>850</v>
      </c>
      <c r="E21" s="9" t="s">
        <v>1409</v>
      </c>
      <c r="F21" s="4" t="s">
        <v>1231</v>
      </c>
      <c r="G21" s="4" t="s">
        <v>1410</v>
      </c>
      <c r="H21" s="4" t="s">
        <v>508</v>
      </c>
      <c r="I21" s="10" t="s">
        <v>379</v>
      </c>
      <c r="J21" s="9" t="s">
        <v>1409</v>
      </c>
      <c r="K21" s="4" t="s">
        <v>1231</v>
      </c>
      <c r="L21" s="4" t="s">
        <v>1410</v>
      </c>
      <c r="M21" s="4" t="s">
        <v>273</v>
      </c>
      <c r="N21" s="4" t="s">
        <v>315</v>
      </c>
      <c r="O21" s="4" t="s">
        <v>209</v>
      </c>
      <c r="P21" s="4" t="s">
        <v>209</v>
      </c>
      <c r="Q21" s="4" t="s">
        <v>270</v>
      </c>
      <c r="R21" s="10" t="s">
        <v>298</v>
      </c>
      <c r="S21" s="9" t="s">
        <v>653</v>
      </c>
      <c r="T21" s="4" t="s">
        <v>869</v>
      </c>
      <c r="U21" s="10" t="s">
        <v>330</v>
      </c>
    </row>
    <row r="22" spans="1:21" x14ac:dyDescent="0.25">
      <c r="A22" s="4"/>
      <c r="B22" s="9" t="s">
        <v>1411</v>
      </c>
      <c r="C22" s="9" t="s">
        <v>250</v>
      </c>
      <c r="D22" s="10" t="s">
        <v>250</v>
      </c>
      <c r="E22" s="9" t="s">
        <v>163</v>
      </c>
      <c r="F22" s="4" t="s">
        <v>163</v>
      </c>
      <c r="G22" s="4" t="s">
        <v>250</v>
      </c>
      <c r="H22" s="4" t="s">
        <v>422</v>
      </c>
      <c r="I22" s="10" t="s">
        <v>250</v>
      </c>
      <c r="J22" s="9" t="s">
        <v>278</v>
      </c>
      <c r="K22" s="4" t="s">
        <v>278</v>
      </c>
      <c r="L22" s="4" t="s">
        <v>169</v>
      </c>
      <c r="M22" s="4" t="s">
        <v>693</v>
      </c>
      <c r="N22" s="4" t="s">
        <v>1412</v>
      </c>
      <c r="O22" s="4" t="s">
        <v>1413</v>
      </c>
      <c r="P22" s="4" t="s">
        <v>169</v>
      </c>
      <c r="Q22" s="4" t="s">
        <v>278</v>
      </c>
      <c r="R22" s="10" t="s">
        <v>168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514</v>
      </c>
      <c r="B23" s="9" t="s">
        <v>497</v>
      </c>
      <c r="C23" s="9" t="s">
        <v>283</v>
      </c>
      <c r="D23" s="10" t="s">
        <v>497</v>
      </c>
      <c r="E23" s="9" t="s">
        <v>284</v>
      </c>
      <c r="F23" s="4" t="s">
        <v>285</v>
      </c>
      <c r="G23" s="4" t="s">
        <v>283</v>
      </c>
      <c r="H23" s="4" t="s">
        <v>477</v>
      </c>
      <c r="I23" s="10" t="s">
        <v>290</v>
      </c>
      <c r="J23" s="9" t="s">
        <v>284</v>
      </c>
      <c r="K23" s="4" t="s">
        <v>285</v>
      </c>
      <c r="L23" s="4" t="s">
        <v>283</v>
      </c>
      <c r="M23" s="4" t="s">
        <v>414</v>
      </c>
      <c r="N23" s="4" t="s">
        <v>713</v>
      </c>
      <c r="O23" s="4" t="s">
        <v>442</v>
      </c>
      <c r="P23" s="4" t="s">
        <v>497</v>
      </c>
      <c r="Q23" s="4" t="s">
        <v>328</v>
      </c>
      <c r="R23" s="10" t="s">
        <v>254</v>
      </c>
      <c r="S23" s="9" t="s">
        <v>290</v>
      </c>
      <c r="T23" s="4" t="s">
        <v>284</v>
      </c>
      <c r="U23" s="10" t="s">
        <v>261</v>
      </c>
    </row>
    <row r="24" spans="1:21" x14ac:dyDescent="0.25">
      <c r="A24" s="4"/>
      <c r="B24" s="9" t="s">
        <v>896</v>
      </c>
      <c r="C24" s="9" t="s">
        <v>721</v>
      </c>
      <c r="D24" s="10" t="s">
        <v>1414</v>
      </c>
      <c r="E24" s="9" t="s">
        <v>1415</v>
      </c>
      <c r="F24" s="4" t="s">
        <v>317</v>
      </c>
      <c r="G24" s="4" t="s">
        <v>568</v>
      </c>
      <c r="H24" s="4" t="s">
        <v>688</v>
      </c>
      <c r="I24" s="10" t="s">
        <v>594</v>
      </c>
      <c r="J24" s="9" t="s">
        <v>1415</v>
      </c>
      <c r="K24" s="4" t="s">
        <v>317</v>
      </c>
      <c r="L24" s="4" t="s">
        <v>568</v>
      </c>
      <c r="M24" s="4" t="s">
        <v>315</v>
      </c>
      <c r="N24" s="4" t="s">
        <v>271</v>
      </c>
      <c r="O24" s="4" t="s">
        <v>408</v>
      </c>
      <c r="P24" s="4" t="s">
        <v>227</v>
      </c>
      <c r="Q24" s="4" t="s">
        <v>246</v>
      </c>
      <c r="R24" s="10" t="s">
        <v>225</v>
      </c>
      <c r="S24" s="9" t="s">
        <v>576</v>
      </c>
      <c r="T24" s="4" t="s">
        <v>1110</v>
      </c>
      <c r="U24" s="10" t="s">
        <v>277</v>
      </c>
    </row>
    <row r="25" spans="1:21" x14ac:dyDescent="0.25">
      <c r="A25" s="4"/>
      <c r="B25" s="9" t="s">
        <v>278</v>
      </c>
      <c r="C25" s="9" t="s">
        <v>250</v>
      </c>
      <c r="D25" s="10" t="s">
        <v>250</v>
      </c>
      <c r="E25" s="9" t="s">
        <v>163</v>
      </c>
      <c r="F25" s="4" t="s">
        <v>163</v>
      </c>
      <c r="G25" s="4" t="s">
        <v>250</v>
      </c>
      <c r="H25" s="4" t="s">
        <v>422</v>
      </c>
      <c r="I25" s="10" t="s">
        <v>250</v>
      </c>
      <c r="J25" s="9" t="s">
        <v>278</v>
      </c>
      <c r="K25" s="4" t="s">
        <v>278</v>
      </c>
      <c r="L25" s="4" t="s">
        <v>278</v>
      </c>
      <c r="M25" s="4" t="s">
        <v>169</v>
      </c>
      <c r="N25" s="4" t="s">
        <v>622</v>
      </c>
      <c r="O25" s="4" t="s">
        <v>280</v>
      </c>
      <c r="P25" s="4" t="s">
        <v>169</v>
      </c>
      <c r="Q25" s="4" t="s">
        <v>250</v>
      </c>
      <c r="R25" s="10" t="s">
        <v>169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391</v>
      </c>
      <c r="B26" s="9" t="s">
        <v>308</v>
      </c>
      <c r="C26" s="9" t="s">
        <v>308</v>
      </c>
      <c r="D26" s="10" t="s">
        <v>308</v>
      </c>
      <c r="E26" s="9" t="s">
        <v>308</v>
      </c>
      <c r="F26" s="4" t="s">
        <v>473</v>
      </c>
      <c r="G26" s="4" t="s">
        <v>309</v>
      </c>
      <c r="H26" s="4" t="s">
        <v>307</v>
      </c>
      <c r="I26" s="10" t="s">
        <v>473</v>
      </c>
      <c r="J26" s="9" t="s">
        <v>308</v>
      </c>
      <c r="K26" s="4" t="s">
        <v>473</v>
      </c>
      <c r="L26" s="4" t="s">
        <v>309</v>
      </c>
      <c r="M26" s="4" t="s">
        <v>237</v>
      </c>
      <c r="N26" s="4" t="s">
        <v>233</v>
      </c>
      <c r="O26" s="4" t="s">
        <v>237</v>
      </c>
      <c r="P26" s="4" t="s">
        <v>237</v>
      </c>
      <c r="Q26" s="4" t="s">
        <v>307</v>
      </c>
      <c r="R26" s="10" t="s">
        <v>236</v>
      </c>
      <c r="S26" s="9" t="s">
        <v>473</v>
      </c>
      <c r="T26" s="4" t="s">
        <v>309</v>
      </c>
      <c r="U26" s="10" t="s">
        <v>310</v>
      </c>
    </row>
    <row r="27" spans="1:21" x14ac:dyDescent="0.25">
      <c r="A27" s="4"/>
      <c r="B27" s="9" t="s">
        <v>419</v>
      </c>
      <c r="C27" s="9" t="s">
        <v>272</v>
      </c>
      <c r="D27" s="10" t="s">
        <v>299</v>
      </c>
      <c r="E27" s="9" t="s">
        <v>408</v>
      </c>
      <c r="F27" s="4" t="s">
        <v>207</v>
      </c>
      <c r="G27" s="4" t="s">
        <v>273</v>
      </c>
      <c r="H27" s="4" t="s">
        <v>270</v>
      </c>
      <c r="I27" s="10" t="s">
        <v>315</v>
      </c>
      <c r="J27" s="9" t="s">
        <v>408</v>
      </c>
      <c r="K27" s="4" t="s">
        <v>207</v>
      </c>
      <c r="L27" s="4" t="s">
        <v>273</v>
      </c>
      <c r="M27" s="4" t="s">
        <v>245</v>
      </c>
      <c r="N27" s="4" t="s">
        <v>316</v>
      </c>
      <c r="O27" s="4" t="s">
        <v>245</v>
      </c>
      <c r="P27" s="4" t="s">
        <v>245</v>
      </c>
      <c r="Q27" s="4" t="s">
        <v>321</v>
      </c>
      <c r="R27" s="10" t="s">
        <v>300</v>
      </c>
      <c r="S27" s="9" t="s">
        <v>270</v>
      </c>
      <c r="T27" s="4" t="s">
        <v>538</v>
      </c>
      <c r="U27" s="10" t="s">
        <v>270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310</v>
      </c>
      <c r="C29" s="9" t="s">
        <v>237</v>
      </c>
      <c r="D29" s="10" t="s">
        <v>310</v>
      </c>
      <c r="E29" s="9" t="s">
        <v>237</v>
      </c>
      <c r="F29" s="4" t="s">
        <v>310</v>
      </c>
      <c r="G29" s="4" t="s">
        <v>310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310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310</v>
      </c>
      <c r="U29" s="10" t="s">
        <v>237</v>
      </c>
    </row>
    <row r="30" spans="1:21" x14ac:dyDescent="0.25">
      <c r="A30" s="4"/>
      <c r="B30" s="9" t="s">
        <v>271</v>
      </c>
      <c r="C30" s="9" t="s">
        <v>316</v>
      </c>
      <c r="D30" s="10" t="s">
        <v>271</v>
      </c>
      <c r="E30" s="9" t="s">
        <v>244</v>
      </c>
      <c r="F30" s="4" t="s">
        <v>315</v>
      </c>
      <c r="G30" s="4" t="s">
        <v>244</v>
      </c>
      <c r="H30" s="4" t="s">
        <v>245</v>
      </c>
      <c r="I30" s="10" t="s">
        <v>245</v>
      </c>
      <c r="J30" s="9" t="s">
        <v>244</v>
      </c>
      <c r="K30" s="4" t="s">
        <v>315</v>
      </c>
      <c r="L30" s="4" t="s">
        <v>244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273</v>
      </c>
      <c r="U30" s="10" t="s">
        <v>316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87" priority="13">
      <formula>$B$18&gt;0</formula>
    </cfRule>
  </conditionalFormatting>
  <conditionalFormatting sqref="A22:U22">
    <cfRule type="expression" dxfId="986" priority="12">
      <formula>A22&lt;&gt;""</formula>
    </cfRule>
  </conditionalFormatting>
  <conditionalFormatting sqref="A25:U25">
    <cfRule type="expression" dxfId="985" priority="11">
      <formula>A25&lt;&gt;""</formula>
    </cfRule>
  </conditionalFormatting>
  <conditionalFormatting sqref="A28:U28">
    <cfRule type="expression" dxfId="984" priority="10">
      <formula>A28&lt;&gt;""</formula>
    </cfRule>
  </conditionalFormatting>
  <conditionalFormatting sqref="A31:U31">
    <cfRule type="expression" dxfId="983" priority="9">
      <formula>A31&lt;&gt;""</formula>
    </cfRule>
  </conditionalFormatting>
  <conditionalFormatting sqref="A34:U34">
    <cfRule type="expression" dxfId="982" priority="8">
      <formula>A34&lt;&gt;""</formula>
    </cfRule>
  </conditionalFormatting>
  <conditionalFormatting sqref="A37:U37">
    <cfRule type="expression" dxfId="981" priority="7">
      <formula>A37&lt;&gt;""</formula>
    </cfRule>
  </conditionalFormatting>
  <conditionalFormatting sqref="A40:U40">
    <cfRule type="expression" dxfId="980" priority="6">
      <formula>A40&lt;&gt;""</formula>
    </cfRule>
  </conditionalFormatting>
  <conditionalFormatting sqref="A43:U43">
    <cfRule type="expression" dxfId="979" priority="5">
      <formula>A43&lt;&gt;""</formula>
    </cfRule>
  </conditionalFormatting>
  <conditionalFormatting sqref="A46:U46">
    <cfRule type="expression" dxfId="978" priority="4">
      <formula>A46&lt;&gt;""</formula>
    </cfRule>
  </conditionalFormatting>
  <conditionalFormatting sqref="A49:U49">
    <cfRule type="expression" dxfId="977" priority="3">
      <formula>A49&lt;&gt;""</formula>
    </cfRule>
  </conditionalFormatting>
  <conditionalFormatting sqref="A52:U52">
    <cfRule type="expression" dxfId="976" priority="2">
      <formula>A52&lt;&gt;""</formula>
    </cfRule>
  </conditionalFormatting>
  <conditionalFormatting sqref="A55:U55">
    <cfRule type="expression" dxfId="97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1416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545</v>
      </c>
      <c r="C20" s="9" t="s">
        <v>544</v>
      </c>
      <c r="D20" s="10" t="s">
        <v>547</v>
      </c>
      <c r="E20" s="9" t="s">
        <v>442</v>
      </c>
      <c r="F20" s="4" t="s">
        <v>603</v>
      </c>
      <c r="G20" s="4" t="s">
        <v>605</v>
      </c>
      <c r="H20" s="4" t="s">
        <v>282</v>
      </c>
      <c r="I20" s="10" t="s">
        <v>478</v>
      </c>
      <c r="J20" s="9" t="s">
        <v>442</v>
      </c>
      <c r="K20" s="4" t="s">
        <v>603</v>
      </c>
      <c r="L20" s="4" t="s">
        <v>605</v>
      </c>
      <c r="M20" s="4" t="s">
        <v>357</v>
      </c>
      <c r="N20" s="4" t="s">
        <v>354</v>
      </c>
      <c r="O20" s="4" t="s">
        <v>340</v>
      </c>
      <c r="P20" s="4" t="s">
        <v>260</v>
      </c>
      <c r="Q20" s="4" t="s">
        <v>254</v>
      </c>
      <c r="R20" s="10" t="s">
        <v>544</v>
      </c>
      <c r="S20" s="9" t="s">
        <v>445</v>
      </c>
      <c r="T20" s="4" t="s">
        <v>546</v>
      </c>
      <c r="U20" s="10" t="s">
        <v>477</v>
      </c>
    </row>
    <row r="21" spans="1:21" x14ac:dyDescent="0.25">
      <c r="A21" s="4"/>
      <c r="B21" s="9" t="s">
        <v>1417</v>
      </c>
      <c r="C21" s="9" t="s">
        <v>1261</v>
      </c>
      <c r="D21" s="10" t="s">
        <v>1056</v>
      </c>
      <c r="E21" s="9" t="s">
        <v>1418</v>
      </c>
      <c r="F21" s="4" t="s">
        <v>1240</v>
      </c>
      <c r="G21" s="4" t="s">
        <v>393</v>
      </c>
      <c r="H21" s="4" t="s">
        <v>429</v>
      </c>
      <c r="I21" s="10" t="s">
        <v>334</v>
      </c>
      <c r="J21" s="9" t="s">
        <v>1418</v>
      </c>
      <c r="K21" s="4" t="s">
        <v>1240</v>
      </c>
      <c r="L21" s="4" t="s">
        <v>393</v>
      </c>
      <c r="M21" s="4" t="s">
        <v>300</v>
      </c>
      <c r="N21" s="4" t="s">
        <v>247</v>
      </c>
      <c r="O21" s="4" t="s">
        <v>207</v>
      </c>
      <c r="P21" s="4" t="s">
        <v>273</v>
      </c>
      <c r="Q21" s="4" t="s">
        <v>247</v>
      </c>
      <c r="R21" s="10" t="s">
        <v>508</v>
      </c>
      <c r="S21" s="9" t="s">
        <v>368</v>
      </c>
      <c r="T21" s="4" t="s">
        <v>1419</v>
      </c>
      <c r="U21" s="10" t="s">
        <v>756</v>
      </c>
    </row>
    <row r="22" spans="1:21" x14ac:dyDescent="0.25">
      <c r="A22" s="4"/>
      <c r="B22" s="9" t="s">
        <v>1420</v>
      </c>
      <c r="C22" s="9" t="s">
        <v>159</v>
      </c>
      <c r="D22" s="10" t="s">
        <v>158</v>
      </c>
      <c r="E22" s="9" t="s">
        <v>673</v>
      </c>
      <c r="F22" s="4" t="s">
        <v>1145</v>
      </c>
      <c r="G22" s="4" t="s">
        <v>1145</v>
      </c>
      <c r="H22" s="4" t="s">
        <v>458</v>
      </c>
      <c r="I22" s="10" t="s">
        <v>673</v>
      </c>
      <c r="J22" s="9" t="s">
        <v>1378</v>
      </c>
      <c r="K22" s="4" t="s">
        <v>1421</v>
      </c>
      <c r="L22" s="4" t="s">
        <v>1422</v>
      </c>
      <c r="M22" s="4" t="s">
        <v>166</v>
      </c>
      <c r="N22" s="4" t="s">
        <v>279</v>
      </c>
      <c r="O22" s="4" t="s">
        <v>279</v>
      </c>
      <c r="P22" s="4" t="s">
        <v>564</v>
      </c>
      <c r="Q22" s="4" t="s">
        <v>250</v>
      </c>
      <c r="R22" s="10" t="s">
        <v>1378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291</v>
      </c>
      <c r="C23" s="9" t="s">
        <v>356</v>
      </c>
      <c r="D23" s="10" t="s">
        <v>342</v>
      </c>
      <c r="E23" s="9" t="s">
        <v>497</v>
      </c>
      <c r="F23" s="4" t="s">
        <v>327</v>
      </c>
      <c r="G23" s="4" t="s">
        <v>384</v>
      </c>
      <c r="H23" s="4" t="s">
        <v>480</v>
      </c>
      <c r="I23" s="10" t="s">
        <v>338</v>
      </c>
      <c r="J23" s="9" t="s">
        <v>497</v>
      </c>
      <c r="K23" s="4" t="s">
        <v>327</v>
      </c>
      <c r="L23" s="4" t="s">
        <v>384</v>
      </c>
      <c r="M23" s="4" t="s">
        <v>260</v>
      </c>
      <c r="N23" s="4" t="s">
        <v>256</v>
      </c>
      <c r="O23" s="4" t="s">
        <v>713</v>
      </c>
      <c r="P23" s="4" t="s">
        <v>357</v>
      </c>
      <c r="Q23" s="4" t="s">
        <v>255</v>
      </c>
      <c r="R23" s="10" t="s">
        <v>356</v>
      </c>
      <c r="S23" s="9" t="s">
        <v>358</v>
      </c>
      <c r="T23" s="4" t="s">
        <v>402</v>
      </c>
      <c r="U23" s="10" t="s">
        <v>287</v>
      </c>
    </row>
    <row r="24" spans="1:21" x14ac:dyDescent="0.25">
      <c r="A24" s="4"/>
      <c r="B24" s="9" t="s">
        <v>1423</v>
      </c>
      <c r="C24" s="9" t="s">
        <v>1424</v>
      </c>
      <c r="D24" s="10" t="s">
        <v>1050</v>
      </c>
      <c r="E24" s="9" t="s">
        <v>1425</v>
      </c>
      <c r="F24" s="4" t="s">
        <v>397</v>
      </c>
      <c r="G24" s="4" t="s">
        <v>773</v>
      </c>
      <c r="H24" s="4" t="s">
        <v>839</v>
      </c>
      <c r="I24" s="10" t="s">
        <v>409</v>
      </c>
      <c r="J24" s="9" t="s">
        <v>1425</v>
      </c>
      <c r="K24" s="4" t="s">
        <v>397</v>
      </c>
      <c r="L24" s="4" t="s">
        <v>773</v>
      </c>
      <c r="M24" s="4" t="s">
        <v>300</v>
      </c>
      <c r="N24" s="4" t="s">
        <v>271</v>
      </c>
      <c r="O24" s="4" t="s">
        <v>594</v>
      </c>
      <c r="P24" s="4" t="s">
        <v>301</v>
      </c>
      <c r="Q24" s="4" t="s">
        <v>244</v>
      </c>
      <c r="R24" s="10" t="s">
        <v>243</v>
      </c>
      <c r="S24" s="9" t="s">
        <v>302</v>
      </c>
      <c r="T24" s="4" t="s">
        <v>1426</v>
      </c>
      <c r="U24" s="10" t="s">
        <v>450</v>
      </c>
    </row>
    <row r="25" spans="1:21" x14ac:dyDescent="0.25">
      <c r="A25" s="4"/>
      <c r="B25" s="9" t="s">
        <v>1427</v>
      </c>
      <c r="C25" s="9" t="s">
        <v>250</v>
      </c>
      <c r="D25" s="10" t="s">
        <v>250</v>
      </c>
      <c r="E25" s="9" t="s">
        <v>673</v>
      </c>
      <c r="F25" s="4" t="s">
        <v>493</v>
      </c>
      <c r="G25" s="4" t="s">
        <v>493</v>
      </c>
      <c r="H25" s="4" t="s">
        <v>458</v>
      </c>
      <c r="I25" s="10" t="s">
        <v>163</v>
      </c>
      <c r="J25" s="9" t="s">
        <v>1378</v>
      </c>
      <c r="K25" s="4" t="s">
        <v>1428</v>
      </c>
      <c r="L25" s="4" t="s">
        <v>1422</v>
      </c>
      <c r="M25" s="4" t="s">
        <v>250</v>
      </c>
      <c r="N25" s="4" t="s">
        <v>279</v>
      </c>
      <c r="O25" s="4" t="s">
        <v>279</v>
      </c>
      <c r="P25" s="4" t="s">
        <v>564</v>
      </c>
      <c r="Q25" s="4" t="s">
        <v>166</v>
      </c>
      <c r="R25" s="10" t="s">
        <v>1378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74" priority="13">
      <formula>$B$18&gt;0</formula>
    </cfRule>
  </conditionalFormatting>
  <conditionalFormatting sqref="A22:U22">
    <cfRule type="expression" dxfId="973" priority="12">
      <formula>A22&lt;&gt;""</formula>
    </cfRule>
  </conditionalFormatting>
  <conditionalFormatting sqref="A25:U25">
    <cfRule type="expression" dxfId="972" priority="11">
      <formula>A25&lt;&gt;""</formula>
    </cfRule>
  </conditionalFormatting>
  <conditionalFormatting sqref="A28:U28">
    <cfRule type="expression" dxfId="971" priority="10">
      <formula>A28&lt;&gt;""</formula>
    </cfRule>
  </conditionalFormatting>
  <conditionalFormatting sqref="A31:U31">
    <cfRule type="expression" dxfId="970" priority="9">
      <formula>A31&lt;&gt;""</formula>
    </cfRule>
  </conditionalFormatting>
  <conditionalFormatting sqref="A34:U34">
    <cfRule type="expression" dxfId="969" priority="8">
      <formula>A34&lt;&gt;""</formula>
    </cfRule>
  </conditionalFormatting>
  <conditionalFormatting sqref="A37:U37">
    <cfRule type="expression" dxfId="968" priority="7">
      <formula>A37&lt;&gt;""</formula>
    </cfRule>
  </conditionalFormatting>
  <conditionalFormatting sqref="A40:U40">
    <cfRule type="expression" dxfId="967" priority="6">
      <formula>A40&lt;&gt;""</formula>
    </cfRule>
  </conditionalFormatting>
  <conditionalFormatting sqref="A43:U43">
    <cfRule type="expression" dxfId="966" priority="5">
      <formula>A43&lt;&gt;""</formula>
    </cfRule>
  </conditionalFormatting>
  <conditionalFormatting sqref="A46:U46">
    <cfRule type="expression" dxfId="965" priority="4">
      <formula>A46&lt;&gt;""</formula>
    </cfRule>
  </conditionalFormatting>
  <conditionalFormatting sqref="A49:U49">
    <cfRule type="expression" dxfId="964" priority="3">
      <formula>A49&lt;&gt;""</formula>
    </cfRule>
  </conditionalFormatting>
  <conditionalFormatting sqref="A52:U52">
    <cfRule type="expression" dxfId="963" priority="2">
      <formula>A52&lt;&gt;""</formula>
    </cfRule>
  </conditionalFormatting>
  <conditionalFormatting sqref="A55:U55">
    <cfRule type="expression" dxfId="96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1429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600</v>
      </c>
      <c r="C20" s="9" t="s">
        <v>605</v>
      </c>
      <c r="D20" s="10" t="s">
        <v>523</v>
      </c>
      <c r="E20" s="9" t="s">
        <v>601</v>
      </c>
      <c r="F20" s="4" t="s">
        <v>256</v>
      </c>
      <c r="G20" s="4" t="s">
        <v>542</v>
      </c>
      <c r="H20" s="4" t="s">
        <v>445</v>
      </c>
      <c r="I20" s="10" t="s">
        <v>626</v>
      </c>
      <c r="J20" s="9" t="s">
        <v>601</v>
      </c>
      <c r="K20" s="4" t="s">
        <v>256</v>
      </c>
      <c r="L20" s="4" t="s">
        <v>542</v>
      </c>
      <c r="M20" s="4" t="s">
        <v>627</v>
      </c>
      <c r="N20" s="4" t="s">
        <v>848</v>
      </c>
      <c r="O20" s="4" t="s">
        <v>257</v>
      </c>
      <c r="P20" s="4" t="s">
        <v>523</v>
      </c>
      <c r="Q20" s="4" t="s">
        <v>683</v>
      </c>
      <c r="R20" s="10" t="s">
        <v>626</v>
      </c>
      <c r="S20" s="9" t="s">
        <v>256</v>
      </c>
      <c r="T20" s="4" t="s">
        <v>605</v>
      </c>
      <c r="U20" s="10" t="s">
        <v>626</v>
      </c>
    </row>
    <row r="21" spans="1:21" x14ac:dyDescent="0.25">
      <c r="A21" s="4"/>
      <c r="B21" s="9" t="s">
        <v>606</v>
      </c>
      <c r="C21" s="9" t="s">
        <v>1430</v>
      </c>
      <c r="D21" s="10" t="s">
        <v>789</v>
      </c>
      <c r="E21" s="9" t="s">
        <v>650</v>
      </c>
      <c r="F21" s="4" t="s">
        <v>1187</v>
      </c>
      <c r="G21" s="4" t="s">
        <v>1431</v>
      </c>
      <c r="H21" s="4" t="s">
        <v>347</v>
      </c>
      <c r="I21" s="10" t="s">
        <v>303</v>
      </c>
      <c r="J21" s="9" t="s">
        <v>650</v>
      </c>
      <c r="K21" s="4" t="s">
        <v>1187</v>
      </c>
      <c r="L21" s="4" t="s">
        <v>1431</v>
      </c>
      <c r="M21" s="4" t="s">
        <v>223</v>
      </c>
      <c r="N21" s="4" t="s">
        <v>207</v>
      </c>
      <c r="O21" s="4" t="s">
        <v>272</v>
      </c>
      <c r="P21" s="4" t="s">
        <v>399</v>
      </c>
      <c r="Q21" s="4" t="s">
        <v>210</v>
      </c>
      <c r="R21" s="10" t="s">
        <v>312</v>
      </c>
      <c r="S21" s="9" t="s">
        <v>699</v>
      </c>
      <c r="T21" s="4" t="s">
        <v>999</v>
      </c>
      <c r="U21" s="10" t="s">
        <v>1328</v>
      </c>
    </row>
    <row r="22" spans="1:21" x14ac:dyDescent="0.25">
      <c r="A22" s="4"/>
      <c r="B22" s="9" t="s">
        <v>1432</v>
      </c>
      <c r="C22" s="9" t="s">
        <v>250</v>
      </c>
      <c r="D22" s="10" t="s">
        <v>250</v>
      </c>
      <c r="E22" s="9" t="s">
        <v>673</v>
      </c>
      <c r="F22" s="4" t="s">
        <v>1288</v>
      </c>
      <c r="G22" s="4" t="s">
        <v>1288</v>
      </c>
      <c r="H22" s="4" t="s">
        <v>160</v>
      </c>
      <c r="I22" s="10" t="s">
        <v>561</v>
      </c>
      <c r="J22" s="9" t="s">
        <v>749</v>
      </c>
      <c r="K22" s="4" t="s">
        <v>1433</v>
      </c>
      <c r="L22" s="4" t="s">
        <v>1433</v>
      </c>
      <c r="M22" s="4" t="s">
        <v>677</v>
      </c>
      <c r="N22" s="4" t="s">
        <v>168</v>
      </c>
      <c r="O22" s="4" t="s">
        <v>1433</v>
      </c>
      <c r="P22" s="4" t="s">
        <v>250</v>
      </c>
      <c r="Q22" s="4" t="s">
        <v>250</v>
      </c>
      <c r="R22" s="10" t="s">
        <v>749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510</v>
      </c>
      <c r="B23" s="9" t="s">
        <v>355</v>
      </c>
      <c r="C23" s="9" t="s">
        <v>384</v>
      </c>
      <c r="D23" s="10" t="s">
        <v>289</v>
      </c>
      <c r="E23" s="9" t="s">
        <v>374</v>
      </c>
      <c r="F23" s="4" t="s">
        <v>354</v>
      </c>
      <c r="G23" s="4" t="s">
        <v>359</v>
      </c>
      <c r="H23" s="4" t="s">
        <v>358</v>
      </c>
      <c r="I23" s="10" t="s">
        <v>383</v>
      </c>
      <c r="J23" s="9" t="s">
        <v>374</v>
      </c>
      <c r="K23" s="4" t="s">
        <v>354</v>
      </c>
      <c r="L23" s="4" t="s">
        <v>359</v>
      </c>
      <c r="M23" s="4" t="s">
        <v>309</v>
      </c>
      <c r="N23" s="4" t="s">
        <v>283</v>
      </c>
      <c r="O23" s="4" t="s">
        <v>285</v>
      </c>
      <c r="P23" s="4" t="s">
        <v>289</v>
      </c>
      <c r="Q23" s="4" t="s">
        <v>326</v>
      </c>
      <c r="R23" s="10" t="s">
        <v>383</v>
      </c>
      <c r="S23" s="9" t="s">
        <v>354</v>
      </c>
      <c r="T23" s="4" t="s">
        <v>384</v>
      </c>
      <c r="U23" s="10" t="s">
        <v>383</v>
      </c>
    </row>
    <row r="24" spans="1:21" x14ac:dyDescent="0.25">
      <c r="A24" s="4"/>
      <c r="B24" s="9" t="s">
        <v>531</v>
      </c>
      <c r="C24" s="9" t="s">
        <v>712</v>
      </c>
      <c r="D24" s="10" t="s">
        <v>1248</v>
      </c>
      <c r="E24" s="9" t="s">
        <v>1240</v>
      </c>
      <c r="F24" s="4" t="s">
        <v>204</v>
      </c>
      <c r="G24" s="4" t="s">
        <v>744</v>
      </c>
      <c r="H24" s="4" t="s">
        <v>594</v>
      </c>
      <c r="I24" s="10" t="s">
        <v>207</v>
      </c>
      <c r="J24" s="9" t="s">
        <v>1240</v>
      </c>
      <c r="K24" s="4" t="s">
        <v>204</v>
      </c>
      <c r="L24" s="4" t="s">
        <v>744</v>
      </c>
      <c r="M24" s="4" t="s">
        <v>321</v>
      </c>
      <c r="N24" s="4" t="s">
        <v>270</v>
      </c>
      <c r="O24" s="4" t="s">
        <v>223</v>
      </c>
      <c r="P24" s="4" t="s">
        <v>247</v>
      </c>
      <c r="Q24" s="4" t="s">
        <v>316</v>
      </c>
      <c r="R24" s="10" t="s">
        <v>301</v>
      </c>
      <c r="S24" s="9" t="s">
        <v>274</v>
      </c>
      <c r="T24" s="4" t="s">
        <v>687</v>
      </c>
      <c r="U24" s="10" t="s">
        <v>467</v>
      </c>
    </row>
    <row r="25" spans="1:21" x14ac:dyDescent="0.25">
      <c r="A25" s="4"/>
      <c r="B25" s="9" t="s">
        <v>1195</v>
      </c>
      <c r="C25" s="9" t="s">
        <v>250</v>
      </c>
      <c r="D25" s="10" t="s">
        <v>250</v>
      </c>
      <c r="E25" s="9" t="s">
        <v>162</v>
      </c>
      <c r="F25" s="4" t="s">
        <v>250</v>
      </c>
      <c r="G25" s="4" t="s">
        <v>160</v>
      </c>
      <c r="H25" s="4" t="s">
        <v>250</v>
      </c>
      <c r="I25" s="10" t="s">
        <v>250</v>
      </c>
      <c r="J25" s="9" t="s">
        <v>167</v>
      </c>
      <c r="K25" s="4" t="s">
        <v>250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61" priority="13">
      <formula>$B$18&gt;0</formula>
    </cfRule>
  </conditionalFormatting>
  <conditionalFormatting sqref="A22:U22">
    <cfRule type="expression" dxfId="960" priority="12">
      <formula>A22&lt;&gt;""</formula>
    </cfRule>
  </conditionalFormatting>
  <conditionalFormatting sqref="A25:U25">
    <cfRule type="expression" dxfId="959" priority="11">
      <formula>A25&lt;&gt;""</formula>
    </cfRule>
  </conditionalFormatting>
  <conditionalFormatting sqref="A28:U28">
    <cfRule type="expression" dxfId="958" priority="10">
      <formula>A28&lt;&gt;""</formula>
    </cfRule>
  </conditionalFormatting>
  <conditionalFormatting sqref="A31:U31">
    <cfRule type="expression" dxfId="957" priority="9">
      <formula>A31&lt;&gt;""</formula>
    </cfRule>
  </conditionalFormatting>
  <conditionalFormatting sqref="A34:U34">
    <cfRule type="expression" dxfId="956" priority="8">
      <formula>A34&lt;&gt;""</formula>
    </cfRule>
  </conditionalFormatting>
  <conditionalFormatting sqref="A37:U37">
    <cfRule type="expression" dxfId="955" priority="7">
      <formula>A37&lt;&gt;""</formula>
    </cfRule>
  </conditionalFormatting>
  <conditionalFormatting sqref="A40:U40">
    <cfRule type="expression" dxfId="954" priority="6">
      <formula>A40&lt;&gt;""</formula>
    </cfRule>
  </conditionalFormatting>
  <conditionalFormatting sqref="A43:U43">
    <cfRule type="expression" dxfId="953" priority="5">
      <formula>A43&lt;&gt;""</formula>
    </cfRule>
  </conditionalFormatting>
  <conditionalFormatting sqref="A46:U46">
    <cfRule type="expression" dxfId="952" priority="4">
      <formula>A46&lt;&gt;""</formula>
    </cfRule>
  </conditionalFormatting>
  <conditionalFormatting sqref="A49:U49">
    <cfRule type="expression" dxfId="951" priority="3">
      <formula>A49&lt;&gt;""</formula>
    </cfRule>
  </conditionalFormatting>
  <conditionalFormatting sqref="A52:U52">
    <cfRule type="expression" dxfId="950" priority="2">
      <formula>A52&lt;&gt;""</formula>
    </cfRule>
  </conditionalFormatting>
  <conditionalFormatting sqref="A55:U55">
    <cfRule type="expression" dxfId="94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1434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260</v>
      </c>
      <c r="C20" s="9" t="s">
        <v>252</v>
      </c>
      <c r="D20" s="10" t="s">
        <v>430</v>
      </c>
      <c r="E20" s="9" t="s">
        <v>252</v>
      </c>
      <c r="F20" s="4" t="s">
        <v>357</v>
      </c>
      <c r="G20" s="4" t="s">
        <v>357</v>
      </c>
      <c r="H20" s="4" t="s">
        <v>475</v>
      </c>
      <c r="I20" s="10" t="s">
        <v>258</v>
      </c>
      <c r="J20" s="9" t="s">
        <v>252</v>
      </c>
      <c r="K20" s="4" t="s">
        <v>357</v>
      </c>
      <c r="L20" s="4" t="s">
        <v>357</v>
      </c>
      <c r="M20" s="4" t="s">
        <v>848</v>
      </c>
      <c r="N20" s="4" t="s">
        <v>290</v>
      </c>
      <c r="O20" s="4" t="s">
        <v>442</v>
      </c>
      <c r="P20" s="4" t="s">
        <v>542</v>
      </c>
      <c r="Q20" s="4" t="s">
        <v>355</v>
      </c>
      <c r="R20" s="10" t="s">
        <v>286</v>
      </c>
      <c r="S20" s="9" t="s">
        <v>477</v>
      </c>
      <c r="T20" s="4" t="s">
        <v>430</v>
      </c>
      <c r="U20" s="10" t="s">
        <v>286</v>
      </c>
    </row>
    <row r="21" spans="1:21" x14ac:dyDescent="0.25">
      <c r="A21" s="4"/>
      <c r="B21" s="9" t="s">
        <v>1435</v>
      </c>
      <c r="C21" s="9" t="s">
        <v>1436</v>
      </c>
      <c r="D21" s="10" t="s">
        <v>1306</v>
      </c>
      <c r="E21" s="9" t="s">
        <v>1437</v>
      </c>
      <c r="F21" s="4" t="s">
        <v>297</v>
      </c>
      <c r="G21" s="4" t="s">
        <v>486</v>
      </c>
      <c r="H21" s="4" t="s">
        <v>204</v>
      </c>
      <c r="I21" s="10" t="s">
        <v>269</v>
      </c>
      <c r="J21" s="9" t="s">
        <v>1437</v>
      </c>
      <c r="K21" s="4" t="s">
        <v>297</v>
      </c>
      <c r="L21" s="4" t="s">
        <v>486</v>
      </c>
      <c r="M21" s="4" t="s">
        <v>227</v>
      </c>
      <c r="N21" s="4" t="s">
        <v>300</v>
      </c>
      <c r="O21" s="4" t="s">
        <v>408</v>
      </c>
      <c r="P21" s="4" t="s">
        <v>206</v>
      </c>
      <c r="Q21" s="4" t="s">
        <v>246</v>
      </c>
      <c r="R21" s="10" t="s">
        <v>302</v>
      </c>
      <c r="S21" s="9" t="s">
        <v>471</v>
      </c>
      <c r="T21" s="4" t="s">
        <v>1438</v>
      </c>
      <c r="U21" s="10" t="s">
        <v>553</v>
      </c>
    </row>
    <row r="22" spans="1:21" x14ac:dyDescent="0.25">
      <c r="A22" s="4"/>
      <c r="B22" s="9" t="s">
        <v>171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171</v>
      </c>
      <c r="K22" s="4" t="s">
        <v>171</v>
      </c>
      <c r="L22" s="4" t="s">
        <v>171</v>
      </c>
      <c r="M22" s="4" t="s">
        <v>250</v>
      </c>
      <c r="N22" s="4" t="s">
        <v>250</v>
      </c>
      <c r="O22" s="4" t="s">
        <v>250</v>
      </c>
      <c r="P22" s="4" t="s">
        <v>279</v>
      </c>
      <c r="Q22" s="4" t="s">
        <v>250</v>
      </c>
      <c r="R22" s="10" t="s">
        <v>171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510</v>
      </c>
      <c r="B23" s="9" t="s">
        <v>357</v>
      </c>
      <c r="C23" s="9" t="s">
        <v>476</v>
      </c>
      <c r="D23" s="10" t="s">
        <v>430</v>
      </c>
      <c r="E23" s="9" t="s">
        <v>476</v>
      </c>
      <c r="F23" s="4" t="s">
        <v>260</v>
      </c>
      <c r="G23" s="4" t="s">
        <v>260</v>
      </c>
      <c r="H23" s="4" t="s">
        <v>253</v>
      </c>
      <c r="I23" s="10" t="s">
        <v>259</v>
      </c>
      <c r="J23" s="9" t="s">
        <v>476</v>
      </c>
      <c r="K23" s="4" t="s">
        <v>260</v>
      </c>
      <c r="L23" s="4" t="s">
        <v>260</v>
      </c>
      <c r="M23" s="4" t="s">
        <v>283</v>
      </c>
      <c r="N23" s="4" t="s">
        <v>440</v>
      </c>
      <c r="O23" s="4" t="s">
        <v>497</v>
      </c>
      <c r="P23" s="4" t="s">
        <v>359</v>
      </c>
      <c r="Q23" s="4" t="s">
        <v>600</v>
      </c>
      <c r="R23" s="10" t="s">
        <v>548</v>
      </c>
      <c r="S23" s="9" t="s">
        <v>287</v>
      </c>
      <c r="T23" s="4" t="s">
        <v>430</v>
      </c>
      <c r="U23" s="10" t="s">
        <v>548</v>
      </c>
    </row>
    <row r="24" spans="1:21" x14ac:dyDescent="0.25">
      <c r="A24" s="4"/>
      <c r="B24" s="9" t="s">
        <v>1439</v>
      </c>
      <c r="C24" s="9" t="s">
        <v>1317</v>
      </c>
      <c r="D24" s="10" t="s">
        <v>1033</v>
      </c>
      <c r="E24" s="9" t="s">
        <v>962</v>
      </c>
      <c r="F24" s="4" t="s">
        <v>454</v>
      </c>
      <c r="G24" s="4" t="s">
        <v>1440</v>
      </c>
      <c r="H24" s="4" t="s">
        <v>380</v>
      </c>
      <c r="I24" s="10" t="s">
        <v>349</v>
      </c>
      <c r="J24" s="9" t="s">
        <v>962</v>
      </c>
      <c r="K24" s="4" t="s">
        <v>454</v>
      </c>
      <c r="L24" s="4" t="s">
        <v>1440</v>
      </c>
      <c r="M24" s="4" t="s">
        <v>270</v>
      </c>
      <c r="N24" s="4" t="s">
        <v>227</v>
      </c>
      <c r="O24" s="4" t="s">
        <v>209</v>
      </c>
      <c r="P24" s="4" t="s">
        <v>300</v>
      </c>
      <c r="Q24" s="4" t="s">
        <v>300</v>
      </c>
      <c r="R24" s="10" t="s">
        <v>1156</v>
      </c>
      <c r="S24" s="9" t="s">
        <v>719</v>
      </c>
      <c r="T24" s="4" t="s">
        <v>1441</v>
      </c>
      <c r="U24" s="10" t="s">
        <v>772</v>
      </c>
    </row>
    <row r="25" spans="1:21" x14ac:dyDescent="0.25">
      <c r="A25" s="4"/>
      <c r="B25" s="9" t="s">
        <v>1442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172</v>
      </c>
      <c r="K25" s="4" t="s">
        <v>172</v>
      </c>
      <c r="L25" s="4" t="s">
        <v>172</v>
      </c>
      <c r="M25" s="4" t="s">
        <v>250</v>
      </c>
      <c r="N25" s="4" t="s">
        <v>250</v>
      </c>
      <c r="O25" s="4" t="s">
        <v>172</v>
      </c>
      <c r="P25" s="4" t="s">
        <v>172</v>
      </c>
      <c r="Q25" s="4" t="s">
        <v>724</v>
      </c>
      <c r="R25" s="10" t="s">
        <v>250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48" priority="13">
      <formula>$B$18&gt;0</formula>
    </cfRule>
  </conditionalFormatting>
  <conditionalFormatting sqref="A22:U22">
    <cfRule type="expression" dxfId="947" priority="12">
      <formula>A22&lt;&gt;""</formula>
    </cfRule>
  </conditionalFormatting>
  <conditionalFormatting sqref="A25:U25">
    <cfRule type="expression" dxfId="946" priority="11">
      <formula>A25&lt;&gt;""</formula>
    </cfRule>
  </conditionalFormatting>
  <conditionalFormatting sqref="A28:U28">
    <cfRule type="expression" dxfId="945" priority="10">
      <formula>A28&lt;&gt;""</formula>
    </cfRule>
  </conditionalFormatting>
  <conditionalFormatting sqref="A31:U31">
    <cfRule type="expression" dxfId="944" priority="9">
      <formula>A31&lt;&gt;""</formula>
    </cfRule>
  </conditionalFormatting>
  <conditionalFormatting sqref="A34:U34">
    <cfRule type="expression" dxfId="943" priority="8">
      <formula>A34&lt;&gt;""</formula>
    </cfRule>
  </conditionalFormatting>
  <conditionalFormatting sqref="A37:U37">
    <cfRule type="expression" dxfId="942" priority="7">
      <formula>A37&lt;&gt;""</formula>
    </cfRule>
  </conditionalFormatting>
  <conditionalFormatting sqref="A40:U40">
    <cfRule type="expression" dxfId="941" priority="6">
      <formula>A40&lt;&gt;""</formula>
    </cfRule>
  </conditionalFormatting>
  <conditionalFormatting sqref="A43:U43">
    <cfRule type="expression" dxfId="940" priority="5">
      <formula>A43&lt;&gt;""</formula>
    </cfRule>
  </conditionalFormatting>
  <conditionalFormatting sqref="A46:U46">
    <cfRule type="expression" dxfId="939" priority="4">
      <formula>A46&lt;&gt;""</formula>
    </cfRule>
  </conditionalFormatting>
  <conditionalFormatting sqref="A49:U49">
    <cfRule type="expression" dxfId="938" priority="3">
      <formula>A49&lt;&gt;""</formula>
    </cfRule>
  </conditionalFormatting>
  <conditionalFormatting sqref="A52:U52">
    <cfRule type="expression" dxfId="937" priority="2">
      <formula>A52&lt;&gt;""</formula>
    </cfRule>
  </conditionalFormatting>
  <conditionalFormatting sqref="A55:U55">
    <cfRule type="expression" dxfId="93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1443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604</v>
      </c>
      <c r="C20" s="9" t="s">
        <v>627</v>
      </c>
      <c r="D20" s="10" t="s">
        <v>604</v>
      </c>
      <c r="E20" s="9" t="s">
        <v>604</v>
      </c>
      <c r="F20" s="4" t="s">
        <v>518</v>
      </c>
      <c r="G20" s="4" t="s">
        <v>627</v>
      </c>
      <c r="H20" s="4" t="s">
        <v>663</v>
      </c>
      <c r="I20" s="10" t="s">
        <v>1444</v>
      </c>
      <c r="J20" s="9" t="s">
        <v>604</v>
      </c>
      <c r="K20" s="4" t="s">
        <v>518</v>
      </c>
      <c r="L20" s="4" t="s">
        <v>627</v>
      </c>
      <c r="M20" s="4" t="s">
        <v>663</v>
      </c>
      <c r="N20" s="4" t="s">
        <v>663</v>
      </c>
      <c r="O20" s="4" t="s">
        <v>663</v>
      </c>
      <c r="P20" s="4" t="s">
        <v>663</v>
      </c>
      <c r="Q20" s="4" t="s">
        <v>663</v>
      </c>
      <c r="R20" s="10" t="s">
        <v>1444</v>
      </c>
      <c r="S20" s="9" t="s">
        <v>519</v>
      </c>
      <c r="T20" s="4" t="s">
        <v>604</v>
      </c>
      <c r="U20" s="10" t="s">
        <v>604</v>
      </c>
    </row>
    <row r="21" spans="1:21" x14ac:dyDescent="0.25">
      <c r="A21" s="4"/>
      <c r="B21" s="9" t="s">
        <v>1445</v>
      </c>
      <c r="C21" s="9" t="s">
        <v>1446</v>
      </c>
      <c r="D21" s="10" t="s">
        <v>1447</v>
      </c>
      <c r="E21" s="9" t="s">
        <v>1448</v>
      </c>
      <c r="F21" s="4" t="s">
        <v>1129</v>
      </c>
      <c r="G21" s="4" t="s">
        <v>1050</v>
      </c>
      <c r="H21" s="4" t="s">
        <v>221</v>
      </c>
      <c r="I21" s="10" t="s">
        <v>222</v>
      </c>
      <c r="J21" s="9" t="s">
        <v>1448</v>
      </c>
      <c r="K21" s="4" t="s">
        <v>1129</v>
      </c>
      <c r="L21" s="4" t="s">
        <v>1050</v>
      </c>
      <c r="M21" s="4" t="s">
        <v>223</v>
      </c>
      <c r="N21" s="4" t="s">
        <v>224</v>
      </c>
      <c r="O21" s="4" t="s">
        <v>225</v>
      </c>
      <c r="P21" s="4" t="s">
        <v>226</v>
      </c>
      <c r="Q21" s="4" t="s">
        <v>227</v>
      </c>
      <c r="R21" s="10" t="s">
        <v>228</v>
      </c>
      <c r="S21" s="9" t="s">
        <v>240</v>
      </c>
      <c r="T21" s="4" t="s">
        <v>1449</v>
      </c>
      <c r="U21" s="10" t="s">
        <v>1426</v>
      </c>
    </row>
    <row r="22" spans="1:21" x14ac:dyDescent="0.25">
      <c r="A22" s="4"/>
      <c r="B22" s="9" t="s">
        <v>1450</v>
      </c>
      <c r="C22" s="9" t="s">
        <v>250</v>
      </c>
      <c r="D22" s="10" t="s">
        <v>250</v>
      </c>
      <c r="E22" s="9" t="s">
        <v>492</v>
      </c>
      <c r="F22" s="4" t="s">
        <v>1098</v>
      </c>
      <c r="G22" s="4" t="s">
        <v>1451</v>
      </c>
      <c r="H22" s="4" t="s">
        <v>494</v>
      </c>
      <c r="I22" s="10" t="s">
        <v>561</v>
      </c>
      <c r="J22" s="9" t="s">
        <v>1452</v>
      </c>
      <c r="K22" s="4" t="s">
        <v>1453</v>
      </c>
      <c r="L22" s="4" t="s">
        <v>1454</v>
      </c>
      <c r="M22" s="4" t="s">
        <v>280</v>
      </c>
      <c r="N22" s="4" t="s">
        <v>280</v>
      </c>
      <c r="O22" s="4" t="s">
        <v>280</v>
      </c>
      <c r="P22" s="4" t="s">
        <v>280</v>
      </c>
      <c r="Q22" s="4" t="s">
        <v>280</v>
      </c>
      <c r="R22" s="10" t="s">
        <v>564</v>
      </c>
      <c r="S22" s="9" t="s">
        <v>413</v>
      </c>
      <c r="T22" s="4" t="s">
        <v>174</v>
      </c>
      <c r="U22" s="10" t="s">
        <v>174</v>
      </c>
    </row>
    <row r="23" spans="1:21" x14ac:dyDescent="0.25">
      <c r="A23" s="4" t="s">
        <v>510</v>
      </c>
      <c r="B23" s="9" t="s">
        <v>308</v>
      </c>
      <c r="C23" s="9" t="s">
        <v>309</v>
      </c>
      <c r="D23" s="10" t="s">
        <v>308</v>
      </c>
      <c r="E23" s="9" t="s">
        <v>308</v>
      </c>
      <c r="F23" s="4" t="s">
        <v>233</v>
      </c>
      <c r="G23" s="4" t="s">
        <v>309</v>
      </c>
      <c r="H23" s="4" t="s">
        <v>237</v>
      </c>
      <c r="I23" s="10" t="s">
        <v>310</v>
      </c>
      <c r="J23" s="9" t="s">
        <v>308</v>
      </c>
      <c r="K23" s="4" t="s">
        <v>233</v>
      </c>
      <c r="L23" s="4" t="s">
        <v>309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310</v>
      </c>
      <c r="S23" s="9" t="s">
        <v>239</v>
      </c>
      <c r="T23" s="4" t="s">
        <v>308</v>
      </c>
      <c r="U23" s="10" t="s">
        <v>308</v>
      </c>
    </row>
    <row r="24" spans="1:21" x14ac:dyDescent="0.25">
      <c r="A24" s="4"/>
      <c r="B24" s="9" t="s">
        <v>419</v>
      </c>
      <c r="C24" s="9" t="s">
        <v>269</v>
      </c>
      <c r="D24" s="10" t="s">
        <v>226</v>
      </c>
      <c r="E24" s="9" t="s">
        <v>408</v>
      </c>
      <c r="F24" s="4" t="s">
        <v>366</v>
      </c>
      <c r="G24" s="4" t="s">
        <v>271</v>
      </c>
      <c r="H24" s="4" t="s">
        <v>245</v>
      </c>
      <c r="I24" s="10" t="s">
        <v>321</v>
      </c>
      <c r="J24" s="9" t="s">
        <v>408</v>
      </c>
      <c r="K24" s="4" t="s">
        <v>366</v>
      </c>
      <c r="L24" s="4" t="s">
        <v>271</v>
      </c>
      <c r="M24" s="4" t="s">
        <v>245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321</v>
      </c>
      <c r="S24" s="9" t="s">
        <v>223</v>
      </c>
      <c r="T24" s="4" t="s">
        <v>243</v>
      </c>
      <c r="U24" s="10" t="s">
        <v>227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35" priority="13">
      <formula>$B$18&gt;0</formula>
    </cfRule>
  </conditionalFormatting>
  <conditionalFormatting sqref="A22:U22">
    <cfRule type="expression" dxfId="934" priority="12">
      <formula>A22&lt;&gt;""</formula>
    </cfRule>
  </conditionalFormatting>
  <conditionalFormatting sqref="A25:U25">
    <cfRule type="expression" dxfId="933" priority="11">
      <formula>A25&lt;&gt;""</formula>
    </cfRule>
  </conditionalFormatting>
  <conditionalFormatting sqref="A28:U28">
    <cfRule type="expression" dxfId="932" priority="10">
      <formula>A28&lt;&gt;""</formula>
    </cfRule>
  </conditionalFormatting>
  <conditionalFormatting sqref="A31:U31">
    <cfRule type="expression" dxfId="931" priority="9">
      <formula>A31&lt;&gt;""</formula>
    </cfRule>
  </conditionalFormatting>
  <conditionalFormatting sqref="A34:U34">
    <cfRule type="expression" dxfId="930" priority="8">
      <formula>A34&lt;&gt;""</formula>
    </cfRule>
  </conditionalFormatting>
  <conditionalFormatting sqref="A37:U37">
    <cfRule type="expression" dxfId="929" priority="7">
      <formula>A37&lt;&gt;""</formula>
    </cfRule>
  </conditionalFormatting>
  <conditionalFormatting sqref="A40:U40">
    <cfRule type="expression" dxfId="928" priority="6">
      <formula>A40&lt;&gt;""</formula>
    </cfRule>
  </conditionalFormatting>
  <conditionalFormatting sqref="A43:U43">
    <cfRule type="expression" dxfId="927" priority="5">
      <formula>A43&lt;&gt;""</formula>
    </cfRule>
  </conditionalFormatting>
  <conditionalFormatting sqref="A46:U46">
    <cfRule type="expression" dxfId="926" priority="4">
      <formula>A46&lt;&gt;""</formula>
    </cfRule>
  </conditionalFormatting>
  <conditionalFormatting sqref="A49:U49">
    <cfRule type="expression" dxfId="925" priority="3">
      <formula>A49&lt;&gt;""</formula>
    </cfRule>
  </conditionalFormatting>
  <conditionalFormatting sqref="A52:U52">
    <cfRule type="expression" dxfId="924" priority="2">
      <formula>A52&lt;&gt;""</formula>
    </cfRule>
  </conditionalFormatting>
  <conditionalFormatting sqref="A55:U55">
    <cfRule type="expression" dxfId="92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1455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519</v>
      </c>
      <c r="C20" s="9" t="s">
        <v>519</v>
      </c>
      <c r="D20" s="10" t="s">
        <v>519</v>
      </c>
      <c r="E20" s="9" t="s">
        <v>517</v>
      </c>
      <c r="F20" s="4" t="s">
        <v>520</v>
      </c>
      <c r="G20" s="4" t="s">
        <v>515</v>
      </c>
      <c r="H20" s="4" t="s">
        <v>626</v>
      </c>
      <c r="I20" s="10" t="s">
        <v>518</v>
      </c>
      <c r="J20" s="9" t="s">
        <v>517</v>
      </c>
      <c r="K20" s="4" t="s">
        <v>520</v>
      </c>
      <c r="L20" s="4" t="s">
        <v>515</v>
      </c>
      <c r="M20" s="4" t="s">
        <v>516</v>
      </c>
      <c r="N20" s="4" t="s">
        <v>516</v>
      </c>
      <c r="O20" s="4" t="s">
        <v>663</v>
      </c>
      <c r="P20" s="4" t="s">
        <v>547</v>
      </c>
      <c r="Q20" s="4" t="s">
        <v>542</v>
      </c>
      <c r="R20" s="10" t="s">
        <v>516</v>
      </c>
      <c r="S20" s="9" t="s">
        <v>542</v>
      </c>
      <c r="T20" s="4" t="s">
        <v>519</v>
      </c>
      <c r="U20" s="10" t="s">
        <v>628</v>
      </c>
    </row>
    <row r="21" spans="1:21" x14ac:dyDescent="0.25">
      <c r="A21" s="4"/>
      <c r="B21" s="9" t="s">
        <v>997</v>
      </c>
      <c r="C21" s="9" t="s">
        <v>1311</v>
      </c>
      <c r="D21" s="10" t="s">
        <v>1456</v>
      </c>
      <c r="E21" s="9" t="s">
        <v>1457</v>
      </c>
      <c r="F21" s="4" t="s">
        <v>668</v>
      </c>
      <c r="G21" s="4" t="s">
        <v>661</v>
      </c>
      <c r="H21" s="4" t="s">
        <v>420</v>
      </c>
      <c r="I21" s="10" t="s">
        <v>556</v>
      </c>
      <c r="J21" s="9" t="s">
        <v>1457</v>
      </c>
      <c r="K21" s="4" t="s">
        <v>668</v>
      </c>
      <c r="L21" s="4" t="s">
        <v>661</v>
      </c>
      <c r="M21" s="4" t="s">
        <v>301</v>
      </c>
      <c r="N21" s="4" t="s">
        <v>223</v>
      </c>
      <c r="O21" s="4" t="s">
        <v>225</v>
      </c>
      <c r="P21" s="4" t="s">
        <v>206</v>
      </c>
      <c r="Q21" s="4" t="s">
        <v>270</v>
      </c>
      <c r="R21" s="10" t="s">
        <v>555</v>
      </c>
      <c r="S21" s="9" t="s">
        <v>485</v>
      </c>
      <c r="T21" s="4" t="s">
        <v>1458</v>
      </c>
      <c r="U21" s="10" t="s">
        <v>1459</v>
      </c>
    </row>
    <row r="22" spans="1:21" x14ac:dyDescent="0.25">
      <c r="A22" s="4"/>
      <c r="B22" s="9" t="s">
        <v>1460</v>
      </c>
      <c r="C22" s="9" t="s">
        <v>250</v>
      </c>
      <c r="D22" s="10" t="s">
        <v>250</v>
      </c>
      <c r="E22" s="9" t="s">
        <v>492</v>
      </c>
      <c r="F22" s="4" t="s">
        <v>160</v>
      </c>
      <c r="G22" s="4" t="s">
        <v>250</v>
      </c>
      <c r="H22" s="4" t="s">
        <v>160</v>
      </c>
      <c r="I22" s="10" t="s">
        <v>250</v>
      </c>
      <c r="J22" s="9" t="s">
        <v>1461</v>
      </c>
      <c r="K22" s="4" t="s">
        <v>541</v>
      </c>
      <c r="L22" s="4" t="s">
        <v>459</v>
      </c>
      <c r="M22" s="4" t="s">
        <v>250</v>
      </c>
      <c r="N22" s="4" t="s">
        <v>250</v>
      </c>
      <c r="O22" s="4" t="s">
        <v>723</v>
      </c>
      <c r="P22" s="4" t="s">
        <v>579</v>
      </c>
      <c r="Q22" s="4" t="s">
        <v>250</v>
      </c>
      <c r="R22" s="10" t="s">
        <v>459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239</v>
      </c>
      <c r="C23" s="9" t="s">
        <v>239</v>
      </c>
      <c r="D23" s="10" t="s">
        <v>239</v>
      </c>
      <c r="E23" s="9" t="s">
        <v>236</v>
      </c>
      <c r="F23" s="4" t="s">
        <v>235</v>
      </c>
      <c r="G23" s="4" t="s">
        <v>238</v>
      </c>
      <c r="H23" s="4" t="s">
        <v>383</v>
      </c>
      <c r="I23" s="10" t="s">
        <v>233</v>
      </c>
      <c r="J23" s="9" t="s">
        <v>236</v>
      </c>
      <c r="K23" s="4" t="s">
        <v>235</v>
      </c>
      <c r="L23" s="4" t="s">
        <v>238</v>
      </c>
      <c r="M23" s="4" t="s">
        <v>325</v>
      </c>
      <c r="N23" s="4" t="s">
        <v>325</v>
      </c>
      <c r="O23" s="4" t="s">
        <v>237</v>
      </c>
      <c r="P23" s="4" t="s">
        <v>342</v>
      </c>
      <c r="Q23" s="4" t="s">
        <v>359</v>
      </c>
      <c r="R23" s="10" t="s">
        <v>325</v>
      </c>
      <c r="S23" s="9" t="s">
        <v>359</v>
      </c>
      <c r="T23" s="4" t="s">
        <v>239</v>
      </c>
      <c r="U23" s="10" t="s">
        <v>473</v>
      </c>
    </row>
    <row r="24" spans="1:21" x14ac:dyDescent="0.25">
      <c r="A24" s="4"/>
      <c r="B24" s="9" t="s">
        <v>1008</v>
      </c>
      <c r="C24" s="9" t="s">
        <v>347</v>
      </c>
      <c r="D24" s="10" t="s">
        <v>211</v>
      </c>
      <c r="E24" s="9" t="s">
        <v>205</v>
      </c>
      <c r="F24" s="4" t="s">
        <v>243</v>
      </c>
      <c r="G24" s="4" t="s">
        <v>302</v>
      </c>
      <c r="H24" s="4" t="s">
        <v>366</v>
      </c>
      <c r="I24" s="10" t="s">
        <v>244</v>
      </c>
      <c r="J24" s="9" t="s">
        <v>205</v>
      </c>
      <c r="K24" s="4" t="s">
        <v>243</v>
      </c>
      <c r="L24" s="4" t="s">
        <v>302</v>
      </c>
      <c r="M24" s="4" t="s">
        <v>246</v>
      </c>
      <c r="N24" s="4" t="s">
        <v>246</v>
      </c>
      <c r="O24" s="4" t="s">
        <v>245</v>
      </c>
      <c r="P24" s="4" t="s">
        <v>210</v>
      </c>
      <c r="Q24" s="4" t="s">
        <v>246</v>
      </c>
      <c r="R24" s="10" t="s">
        <v>207</v>
      </c>
      <c r="S24" s="9" t="s">
        <v>397</v>
      </c>
      <c r="T24" s="4" t="s">
        <v>297</v>
      </c>
      <c r="U24" s="10" t="s">
        <v>427</v>
      </c>
    </row>
    <row r="25" spans="1:21" x14ac:dyDescent="0.25">
      <c r="A25" s="4"/>
      <c r="B25" s="9" t="s">
        <v>174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22" priority="13">
      <formula>$B$18&gt;0</formula>
    </cfRule>
  </conditionalFormatting>
  <conditionalFormatting sqref="A22:U22">
    <cfRule type="expression" dxfId="921" priority="12">
      <formula>A22&lt;&gt;""</formula>
    </cfRule>
  </conditionalFormatting>
  <conditionalFormatting sqref="A25:U25">
    <cfRule type="expression" dxfId="920" priority="11">
      <formula>A25&lt;&gt;""</formula>
    </cfRule>
  </conditionalFormatting>
  <conditionalFormatting sqref="A28:U28">
    <cfRule type="expression" dxfId="919" priority="10">
      <formula>A28&lt;&gt;""</formula>
    </cfRule>
  </conditionalFormatting>
  <conditionalFormatting sqref="A31:U31">
    <cfRule type="expression" dxfId="918" priority="9">
      <formula>A31&lt;&gt;""</formula>
    </cfRule>
  </conditionalFormatting>
  <conditionalFormatting sqref="A34:U34">
    <cfRule type="expression" dxfId="917" priority="8">
      <formula>A34&lt;&gt;""</formula>
    </cfRule>
  </conditionalFormatting>
  <conditionalFormatting sqref="A37:U37">
    <cfRule type="expression" dxfId="916" priority="7">
      <formula>A37&lt;&gt;""</formula>
    </cfRule>
  </conditionalFormatting>
  <conditionalFormatting sqref="A40:U40">
    <cfRule type="expression" dxfId="915" priority="6">
      <formula>A40&lt;&gt;""</formula>
    </cfRule>
  </conditionalFormatting>
  <conditionalFormatting sqref="A43:U43">
    <cfRule type="expression" dxfId="914" priority="5">
      <formula>A43&lt;&gt;""</formula>
    </cfRule>
  </conditionalFormatting>
  <conditionalFormatting sqref="A46:U46">
    <cfRule type="expression" dxfId="913" priority="4">
      <formula>A46&lt;&gt;""</formula>
    </cfRule>
  </conditionalFormatting>
  <conditionalFormatting sqref="A49:U49">
    <cfRule type="expression" dxfId="912" priority="3">
      <formula>A49&lt;&gt;""</formula>
    </cfRule>
  </conditionalFormatting>
  <conditionalFormatting sqref="A52:U52">
    <cfRule type="expression" dxfId="911" priority="2">
      <formula>A52&lt;&gt;""</formula>
    </cfRule>
  </conditionalFormatting>
  <conditionalFormatting sqref="A55:U55">
    <cfRule type="expression" dxfId="91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532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510</v>
      </c>
      <c r="B20" s="9" t="s">
        <v>414</v>
      </c>
      <c r="C20" s="9" t="s">
        <v>328</v>
      </c>
      <c r="D20" s="10" t="s">
        <v>340</v>
      </c>
      <c r="E20" s="9" t="s">
        <v>340</v>
      </c>
      <c r="F20" s="4" t="s">
        <v>329</v>
      </c>
      <c r="G20" s="4" t="s">
        <v>288</v>
      </c>
      <c r="H20" s="4" t="s">
        <v>291</v>
      </c>
      <c r="I20" s="10" t="s">
        <v>341</v>
      </c>
      <c r="J20" s="9" t="s">
        <v>340</v>
      </c>
      <c r="K20" s="4" t="s">
        <v>329</v>
      </c>
      <c r="L20" s="4" t="s">
        <v>288</v>
      </c>
      <c r="M20" s="4" t="s">
        <v>402</v>
      </c>
      <c r="N20" s="4" t="s">
        <v>342</v>
      </c>
      <c r="O20" s="4" t="s">
        <v>286</v>
      </c>
      <c r="P20" s="4" t="s">
        <v>283</v>
      </c>
      <c r="Q20" s="4" t="s">
        <v>497</v>
      </c>
      <c r="R20" s="10" t="s">
        <v>340</v>
      </c>
      <c r="S20" s="9" t="s">
        <v>356</v>
      </c>
      <c r="T20" s="4" t="s">
        <v>328</v>
      </c>
      <c r="U20" s="10" t="s">
        <v>341</v>
      </c>
    </row>
    <row r="21" spans="1:21" x14ac:dyDescent="0.25">
      <c r="A21" s="4"/>
      <c r="B21" s="9" t="s">
        <v>533</v>
      </c>
      <c r="C21" s="9" t="s">
        <v>534</v>
      </c>
      <c r="D21" s="10" t="s">
        <v>535</v>
      </c>
      <c r="E21" s="9" t="s">
        <v>536</v>
      </c>
      <c r="F21" s="4" t="s">
        <v>508</v>
      </c>
      <c r="G21" s="4" t="s">
        <v>537</v>
      </c>
      <c r="H21" s="4" t="s">
        <v>538</v>
      </c>
      <c r="I21" s="10" t="s">
        <v>208</v>
      </c>
      <c r="J21" s="9" t="s">
        <v>536</v>
      </c>
      <c r="K21" s="4" t="s">
        <v>508</v>
      </c>
      <c r="L21" s="4" t="s">
        <v>537</v>
      </c>
      <c r="M21" s="4" t="s">
        <v>247</v>
      </c>
      <c r="N21" s="4" t="s">
        <v>244</v>
      </c>
      <c r="O21" s="4" t="s">
        <v>206</v>
      </c>
      <c r="P21" s="4" t="s">
        <v>207</v>
      </c>
      <c r="Q21" s="4" t="s">
        <v>315</v>
      </c>
      <c r="R21" s="10" t="s">
        <v>348</v>
      </c>
      <c r="S21" s="9" t="s">
        <v>529</v>
      </c>
      <c r="T21" s="4" t="s">
        <v>423</v>
      </c>
      <c r="U21" s="10" t="s">
        <v>539</v>
      </c>
    </row>
    <row r="22" spans="1:21" x14ac:dyDescent="0.25">
      <c r="A22" s="4"/>
      <c r="B22" s="9" t="s">
        <v>540</v>
      </c>
      <c r="C22" s="9" t="s">
        <v>250</v>
      </c>
      <c r="D22" s="10" t="s">
        <v>250</v>
      </c>
      <c r="E22" s="9" t="s">
        <v>162</v>
      </c>
      <c r="F22" s="4" t="s">
        <v>250</v>
      </c>
      <c r="G22" s="4" t="s">
        <v>493</v>
      </c>
      <c r="H22" s="4" t="s">
        <v>162</v>
      </c>
      <c r="I22" s="10" t="s">
        <v>250</v>
      </c>
      <c r="J22" s="9" t="s">
        <v>167</v>
      </c>
      <c r="K22" s="4" t="s">
        <v>250</v>
      </c>
      <c r="L22" s="4" t="s">
        <v>541</v>
      </c>
      <c r="M22" s="4" t="s">
        <v>250</v>
      </c>
      <c r="N22" s="4" t="s">
        <v>250</v>
      </c>
      <c r="O22" s="4" t="s">
        <v>167</v>
      </c>
      <c r="P22" s="4" t="s">
        <v>250</v>
      </c>
      <c r="Q22" s="4" t="s">
        <v>250</v>
      </c>
      <c r="R22" s="10" t="s">
        <v>250</v>
      </c>
      <c r="S22" s="9" t="s">
        <v>175</v>
      </c>
      <c r="T22" s="4" t="s">
        <v>461</v>
      </c>
      <c r="U22" s="10" t="s">
        <v>175</v>
      </c>
    </row>
    <row r="23" spans="1:21" x14ac:dyDescent="0.25">
      <c r="A23" s="4" t="s">
        <v>514</v>
      </c>
      <c r="B23" s="9" t="s">
        <v>256</v>
      </c>
      <c r="C23" s="9" t="s">
        <v>445</v>
      </c>
      <c r="D23" s="10" t="s">
        <v>542</v>
      </c>
      <c r="E23" s="9" t="s">
        <v>543</v>
      </c>
      <c r="F23" s="4" t="s">
        <v>443</v>
      </c>
      <c r="G23" s="4" t="s">
        <v>522</v>
      </c>
      <c r="H23" s="4" t="s">
        <v>544</v>
      </c>
      <c r="I23" s="10" t="s">
        <v>545</v>
      </c>
      <c r="J23" s="9" t="s">
        <v>543</v>
      </c>
      <c r="K23" s="4" t="s">
        <v>443</v>
      </c>
      <c r="L23" s="4" t="s">
        <v>522</v>
      </c>
      <c r="M23" s="4" t="s">
        <v>546</v>
      </c>
      <c r="N23" s="4" t="s">
        <v>547</v>
      </c>
      <c r="O23" s="4" t="s">
        <v>548</v>
      </c>
      <c r="P23" s="4" t="s">
        <v>430</v>
      </c>
      <c r="Q23" s="4" t="s">
        <v>442</v>
      </c>
      <c r="R23" s="10" t="s">
        <v>546</v>
      </c>
      <c r="S23" s="9" t="s">
        <v>544</v>
      </c>
      <c r="T23" s="4" t="s">
        <v>445</v>
      </c>
      <c r="U23" s="10" t="s">
        <v>547</v>
      </c>
    </row>
    <row r="24" spans="1:21" x14ac:dyDescent="0.25">
      <c r="A24" s="4"/>
      <c r="B24" s="9" t="s">
        <v>549</v>
      </c>
      <c r="C24" s="9" t="s">
        <v>550</v>
      </c>
      <c r="D24" s="10" t="s">
        <v>551</v>
      </c>
      <c r="E24" s="9" t="s">
        <v>552</v>
      </c>
      <c r="F24" s="4" t="s">
        <v>553</v>
      </c>
      <c r="G24" s="4" t="s">
        <v>554</v>
      </c>
      <c r="H24" s="4" t="s">
        <v>555</v>
      </c>
      <c r="I24" s="10" t="s">
        <v>334</v>
      </c>
      <c r="J24" s="9" t="s">
        <v>552</v>
      </c>
      <c r="K24" s="4" t="s">
        <v>553</v>
      </c>
      <c r="L24" s="4" t="s">
        <v>554</v>
      </c>
      <c r="M24" s="4" t="s">
        <v>207</v>
      </c>
      <c r="N24" s="4" t="s">
        <v>273</v>
      </c>
      <c r="O24" s="4" t="s">
        <v>348</v>
      </c>
      <c r="P24" s="4" t="s">
        <v>271</v>
      </c>
      <c r="Q24" s="4" t="s">
        <v>244</v>
      </c>
      <c r="R24" s="10" t="s">
        <v>556</v>
      </c>
      <c r="S24" s="9" t="s">
        <v>420</v>
      </c>
      <c r="T24" s="4" t="s">
        <v>557</v>
      </c>
      <c r="U24" s="10" t="s">
        <v>558</v>
      </c>
    </row>
    <row r="25" spans="1:21" x14ac:dyDescent="0.25">
      <c r="A25" s="4"/>
      <c r="B25" s="9" t="s">
        <v>559</v>
      </c>
      <c r="C25" s="9" t="s">
        <v>159</v>
      </c>
      <c r="D25" s="10" t="s">
        <v>158</v>
      </c>
      <c r="E25" s="9" t="s">
        <v>162</v>
      </c>
      <c r="F25" s="4" t="s">
        <v>369</v>
      </c>
      <c r="G25" s="4" t="s">
        <v>560</v>
      </c>
      <c r="H25" s="4" t="s">
        <v>561</v>
      </c>
      <c r="I25" s="10" t="s">
        <v>162</v>
      </c>
      <c r="J25" s="9" t="s">
        <v>167</v>
      </c>
      <c r="K25" s="4" t="s">
        <v>562</v>
      </c>
      <c r="L25" s="4" t="s">
        <v>563</v>
      </c>
      <c r="M25" s="4" t="s">
        <v>250</v>
      </c>
      <c r="N25" s="4" t="s">
        <v>250</v>
      </c>
      <c r="O25" s="4" t="s">
        <v>564</v>
      </c>
      <c r="P25" s="4" t="s">
        <v>564</v>
      </c>
      <c r="Q25" s="4" t="s">
        <v>250</v>
      </c>
      <c r="R25" s="10" t="s">
        <v>167</v>
      </c>
      <c r="S25" s="9" t="s">
        <v>175</v>
      </c>
      <c r="T25" s="4" t="s">
        <v>461</v>
      </c>
      <c r="U25" s="10" t="s">
        <v>175</v>
      </c>
    </row>
    <row r="26" spans="1:21" x14ac:dyDescent="0.25">
      <c r="A26" s="4" t="s">
        <v>391</v>
      </c>
      <c r="B26" s="9" t="s">
        <v>310</v>
      </c>
      <c r="C26" s="9" t="s">
        <v>308</v>
      </c>
      <c r="D26" s="10" t="s">
        <v>310</v>
      </c>
      <c r="E26" s="9" t="s">
        <v>310</v>
      </c>
      <c r="F26" s="4" t="s">
        <v>308</v>
      </c>
      <c r="G26" s="4" t="s">
        <v>310</v>
      </c>
      <c r="H26" s="4" t="s">
        <v>309</v>
      </c>
      <c r="I26" s="10" t="s">
        <v>307</v>
      </c>
      <c r="J26" s="9" t="s">
        <v>310</v>
      </c>
      <c r="K26" s="4" t="s">
        <v>308</v>
      </c>
      <c r="L26" s="4" t="s">
        <v>310</v>
      </c>
      <c r="M26" s="4" t="s">
        <v>237</v>
      </c>
      <c r="N26" s="4" t="s">
        <v>237</v>
      </c>
      <c r="O26" s="4" t="s">
        <v>237</v>
      </c>
      <c r="P26" s="4" t="s">
        <v>238</v>
      </c>
      <c r="Q26" s="4" t="s">
        <v>237</v>
      </c>
      <c r="R26" s="10" t="s">
        <v>307</v>
      </c>
      <c r="S26" s="9" t="s">
        <v>237</v>
      </c>
      <c r="T26" s="4" t="s">
        <v>308</v>
      </c>
      <c r="U26" s="10" t="s">
        <v>310</v>
      </c>
    </row>
    <row r="27" spans="1:21" x14ac:dyDescent="0.25">
      <c r="A27" s="4"/>
      <c r="B27" s="9" t="s">
        <v>452</v>
      </c>
      <c r="C27" s="9" t="s">
        <v>208</v>
      </c>
      <c r="D27" s="10" t="s">
        <v>273</v>
      </c>
      <c r="E27" s="9" t="s">
        <v>206</v>
      </c>
      <c r="F27" s="4" t="s">
        <v>247</v>
      </c>
      <c r="G27" s="4" t="s">
        <v>246</v>
      </c>
      <c r="H27" s="4" t="s">
        <v>315</v>
      </c>
      <c r="I27" s="10" t="s">
        <v>315</v>
      </c>
      <c r="J27" s="9" t="s">
        <v>206</v>
      </c>
      <c r="K27" s="4" t="s">
        <v>247</v>
      </c>
      <c r="L27" s="4" t="s">
        <v>246</v>
      </c>
      <c r="M27" s="4" t="s">
        <v>245</v>
      </c>
      <c r="N27" s="4" t="s">
        <v>245</v>
      </c>
      <c r="O27" s="4" t="s">
        <v>245</v>
      </c>
      <c r="P27" s="4" t="s">
        <v>315</v>
      </c>
      <c r="Q27" s="4" t="s">
        <v>245</v>
      </c>
      <c r="R27" s="10" t="s">
        <v>247</v>
      </c>
      <c r="S27" s="9" t="s">
        <v>321</v>
      </c>
      <c r="T27" s="4" t="s">
        <v>408</v>
      </c>
      <c r="U27" s="10" t="s">
        <v>247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320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300</v>
      </c>
      <c r="C30" s="9" t="s">
        <v>246</v>
      </c>
      <c r="D30" s="10" t="s">
        <v>247</v>
      </c>
      <c r="E30" s="9" t="s">
        <v>244</v>
      </c>
      <c r="F30" s="4" t="s">
        <v>246</v>
      </c>
      <c r="G30" s="4" t="s">
        <v>245</v>
      </c>
      <c r="H30" s="4" t="s">
        <v>245</v>
      </c>
      <c r="I30" s="10" t="s">
        <v>245</v>
      </c>
      <c r="J30" s="9" t="s">
        <v>244</v>
      </c>
      <c r="K30" s="4" t="s">
        <v>246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246</v>
      </c>
      <c r="U30" s="10" t="s">
        <v>244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322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45" priority="13">
      <formula>$B$18&gt;0</formula>
    </cfRule>
  </conditionalFormatting>
  <conditionalFormatting sqref="A22:U22">
    <cfRule type="expression" dxfId="1844" priority="12">
      <formula>A22&lt;&gt;""</formula>
    </cfRule>
  </conditionalFormatting>
  <conditionalFormatting sqref="A25:U25">
    <cfRule type="expression" dxfId="1843" priority="11">
      <formula>A25&lt;&gt;""</formula>
    </cfRule>
  </conditionalFormatting>
  <conditionalFormatting sqref="A28:U28">
    <cfRule type="expression" dxfId="1842" priority="10">
      <formula>A28&lt;&gt;""</formula>
    </cfRule>
  </conditionalFormatting>
  <conditionalFormatting sqref="A31:U31">
    <cfRule type="expression" dxfId="1841" priority="9">
      <formula>A31&lt;&gt;""</formula>
    </cfRule>
  </conditionalFormatting>
  <conditionalFormatting sqref="A34:U34">
    <cfRule type="expression" dxfId="1840" priority="8">
      <formula>A34&lt;&gt;""</formula>
    </cfRule>
  </conditionalFormatting>
  <conditionalFormatting sqref="A37:U37">
    <cfRule type="expression" dxfId="1839" priority="7">
      <formula>A37&lt;&gt;""</formula>
    </cfRule>
  </conditionalFormatting>
  <conditionalFormatting sqref="A40:U40">
    <cfRule type="expression" dxfId="1838" priority="6">
      <formula>A40&lt;&gt;""</formula>
    </cfRule>
  </conditionalFormatting>
  <conditionalFormatting sqref="A43:U43">
    <cfRule type="expression" dxfId="1837" priority="5">
      <formula>A43&lt;&gt;""</formula>
    </cfRule>
  </conditionalFormatting>
  <conditionalFormatting sqref="A46:U46">
    <cfRule type="expression" dxfId="1836" priority="4">
      <formula>A46&lt;&gt;""</formula>
    </cfRule>
  </conditionalFormatting>
  <conditionalFormatting sqref="A49:U49">
    <cfRule type="expression" dxfId="1835" priority="3">
      <formula>A49&lt;&gt;""</formula>
    </cfRule>
  </conditionalFormatting>
  <conditionalFormatting sqref="A52:U52">
    <cfRule type="expression" dxfId="1834" priority="2">
      <formula>A52&lt;&gt;""</formula>
    </cfRule>
  </conditionalFormatting>
  <conditionalFormatting sqref="A55:U55">
    <cfRule type="expression" dxfId="18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79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1462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604</v>
      </c>
      <c r="C20" s="9" t="s">
        <v>604</v>
      </c>
      <c r="D20" s="10" t="s">
        <v>604</v>
      </c>
      <c r="E20" s="9" t="s">
        <v>1444</v>
      </c>
      <c r="F20" s="4" t="s">
        <v>521</v>
      </c>
      <c r="G20" s="4" t="s">
        <v>627</v>
      </c>
      <c r="H20" s="4" t="s">
        <v>663</v>
      </c>
      <c r="I20" s="10" t="s">
        <v>1444</v>
      </c>
      <c r="J20" s="9" t="s">
        <v>1444</v>
      </c>
      <c r="K20" s="4" t="s">
        <v>521</v>
      </c>
      <c r="L20" s="4" t="s">
        <v>627</v>
      </c>
      <c r="M20" s="4" t="s">
        <v>663</v>
      </c>
      <c r="N20" s="4" t="s">
        <v>663</v>
      </c>
      <c r="O20" s="4" t="s">
        <v>663</v>
      </c>
      <c r="P20" s="4" t="s">
        <v>663</v>
      </c>
      <c r="Q20" s="4" t="s">
        <v>663</v>
      </c>
      <c r="R20" s="10" t="s">
        <v>1444</v>
      </c>
      <c r="S20" s="9" t="s">
        <v>628</v>
      </c>
      <c r="T20" s="4" t="s">
        <v>604</v>
      </c>
      <c r="U20" s="10" t="s">
        <v>1444</v>
      </c>
    </row>
    <row r="21" spans="1:21" x14ac:dyDescent="0.25">
      <c r="A21" s="4"/>
      <c r="B21" s="9" t="s">
        <v>1463</v>
      </c>
      <c r="C21" s="9" t="s">
        <v>1464</v>
      </c>
      <c r="D21" s="10" t="s">
        <v>1465</v>
      </c>
      <c r="E21" s="9" t="s">
        <v>779</v>
      </c>
      <c r="F21" s="4" t="s">
        <v>852</v>
      </c>
      <c r="G21" s="4" t="s">
        <v>1466</v>
      </c>
      <c r="H21" s="4" t="s">
        <v>221</v>
      </c>
      <c r="I21" s="10" t="s">
        <v>222</v>
      </c>
      <c r="J21" s="9" t="s">
        <v>779</v>
      </c>
      <c r="K21" s="4" t="s">
        <v>852</v>
      </c>
      <c r="L21" s="4" t="s">
        <v>1466</v>
      </c>
      <c r="M21" s="4" t="s">
        <v>223</v>
      </c>
      <c r="N21" s="4" t="s">
        <v>224</v>
      </c>
      <c r="O21" s="4" t="s">
        <v>225</v>
      </c>
      <c r="P21" s="4" t="s">
        <v>226</v>
      </c>
      <c r="Q21" s="4" t="s">
        <v>227</v>
      </c>
      <c r="R21" s="10" t="s">
        <v>653</v>
      </c>
      <c r="S21" s="9" t="s">
        <v>424</v>
      </c>
      <c r="T21" s="4" t="s">
        <v>1467</v>
      </c>
      <c r="U21" s="10" t="s">
        <v>858</v>
      </c>
    </row>
    <row r="22" spans="1:21" x14ac:dyDescent="0.25">
      <c r="A22" s="4"/>
      <c r="B22" s="9" t="s">
        <v>1468</v>
      </c>
      <c r="C22" s="9" t="s">
        <v>250</v>
      </c>
      <c r="D22" s="10" t="s">
        <v>250</v>
      </c>
      <c r="E22" s="9" t="s">
        <v>673</v>
      </c>
      <c r="F22" s="4" t="s">
        <v>1098</v>
      </c>
      <c r="G22" s="4" t="s">
        <v>1469</v>
      </c>
      <c r="H22" s="4" t="s">
        <v>494</v>
      </c>
      <c r="I22" s="10" t="s">
        <v>161</v>
      </c>
      <c r="J22" s="9" t="s">
        <v>1470</v>
      </c>
      <c r="K22" s="4" t="s">
        <v>1453</v>
      </c>
      <c r="L22" s="4" t="s">
        <v>1471</v>
      </c>
      <c r="M22" s="4" t="s">
        <v>280</v>
      </c>
      <c r="N22" s="4" t="s">
        <v>280</v>
      </c>
      <c r="O22" s="4" t="s">
        <v>280</v>
      </c>
      <c r="P22" s="4" t="s">
        <v>280</v>
      </c>
      <c r="Q22" s="4" t="s">
        <v>280</v>
      </c>
      <c r="R22" s="10" t="s">
        <v>166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510</v>
      </c>
      <c r="B23" s="9" t="s">
        <v>308</v>
      </c>
      <c r="C23" s="9" t="s">
        <v>308</v>
      </c>
      <c r="D23" s="10" t="s">
        <v>308</v>
      </c>
      <c r="E23" s="9" t="s">
        <v>310</v>
      </c>
      <c r="F23" s="4" t="s">
        <v>234</v>
      </c>
      <c r="G23" s="4" t="s">
        <v>309</v>
      </c>
      <c r="H23" s="4" t="s">
        <v>237</v>
      </c>
      <c r="I23" s="10" t="s">
        <v>310</v>
      </c>
      <c r="J23" s="9" t="s">
        <v>310</v>
      </c>
      <c r="K23" s="4" t="s">
        <v>234</v>
      </c>
      <c r="L23" s="4" t="s">
        <v>309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310</v>
      </c>
      <c r="S23" s="9" t="s">
        <v>473</v>
      </c>
      <c r="T23" s="4" t="s">
        <v>308</v>
      </c>
      <c r="U23" s="10" t="s">
        <v>310</v>
      </c>
    </row>
    <row r="24" spans="1:21" x14ac:dyDescent="0.25">
      <c r="A24" s="4"/>
      <c r="B24" s="9" t="s">
        <v>225</v>
      </c>
      <c r="C24" s="9" t="s">
        <v>399</v>
      </c>
      <c r="D24" s="10" t="s">
        <v>399</v>
      </c>
      <c r="E24" s="9" t="s">
        <v>209</v>
      </c>
      <c r="F24" s="4" t="s">
        <v>209</v>
      </c>
      <c r="G24" s="4" t="s">
        <v>207</v>
      </c>
      <c r="H24" s="4" t="s">
        <v>245</v>
      </c>
      <c r="I24" s="10" t="s">
        <v>316</v>
      </c>
      <c r="J24" s="9" t="s">
        <v>209</v>
      </c>
      <c r="K24" s="4" t="s">
        <v>209</v>
      </c>
      <c r="L24" s="4" t="s">
        <v>207</v>
      </c>
      <c r="M24" s="4" t="s">
        <v>245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316</v>
      </c>
      <c r="S24" s="9" t="s">
        <v>300</v>
      </c>
      <c r="T24" s="4" t="s">
        <v>452</v>
      </c>
      <c r="U24" s="10" t="s">
        <v>247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09" priority="13">
      <formula>$B$18&gt;0</formula>
    </cfRule>
  </conditionalFormatting>
  <conditionalFormatting sqref="A22:U22">
    <cfRule type="expression" dxfId="908" priority="12">
      <formula>A22&lt;&gt;""</formula>
    </cfRule>
  </conditionalFormatting>
  <conditionalFormatting sqref="A25:U25">
    <cfRule type="expression" dxfId="907" priority="11">
      <formula>A25&lt;&gt;""</formula>
    </cfRule>
  </conditionalFormatting>
  <conditionalFormatting sqref="A28:U28">
    <cfRule type="expression" dxfId="906" priority="10">
      <formula>A28&lt;&gt;""</formula>
    </cfRule>
  </conditionalFormatting>
  <conditionalFormatting sqref="A31:U31">
    <cfRule type="expression" dxfId="905" priority="9">
      <formula>A31&lt;&gt;""</formula>
    </cfRule>
  </conditionalFormatting>
  <conditionalFormatting sqref="A34:U34">
    <cfRule type="expression" dxfId="904" priority="8">
      <formula>A34&lt;&gt;""</formula>
    </cfRule>
  </conditionalFormatting>
  <conditionalFormatting sqref="A37:U37">
    <cfRule type="expression" dxfId="903" priority="7">
      <formula>A37&lt;&gt;""</formula>
    </cfRule>
  </conditionalFormatting>
  <conditionalFormatting sqref="A40:U40">
    <cfRule type="expression" dxfId="902" priority="6">
      <formula>A40&lt;&gt;""</formula>
    </cfRule>
  </conditionalFormatting>
  <conditionalFormatting sqref="A43:U43">
    <cfRule type="expression" dxfId="901" priority="5">
      <formula>A43&lt;&gt;""</formula>
    </cfRule>
  </conditionalFormatting>
  <conditionalFormatting sqref="A46:U46">
    <cfRule type="expression" dxfId="900" priority="4">
      <formula>A46&lt;&gt;""</formula>
    </cfRule>
  </conditionalFormatting>
  <conditionalFormatting sqref="A49:U49">
    <cfRule type="expression" dxfId="899" priority="3">
      <formula>A49&lt;&gt;""</formula>
    </cfRule>
  </conditionalFormatting>
  <conditionalFormatting sqref="A52:U52">
    <cfRule type="expression" dxfId="898" priority="2">
      <formula>A52&lt;&gt;""</formula>
    </cfRule>
  </conditionalFormatting>
  <conditionalFormatting sqref="A55:U55">
    <cfRule type="expression" dxfId="89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1472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518</v>
      </c>
      <c r="C20" s="9" t="s">
        <v>517</v>
      </c>
      <c r="D20" s="10" t="s">
        <v>521</v>
      </c>
      <c r="E20" s="9" t="s">
        <v>815</v>
      </c>
      <c r="F20" s="4" t="s">
        <v>515</v>
      </c>
      <c r="G20" s="4" t="s">
        <v>517</v>
      </c>
      <c r="H20" s="4" t="s">
        <v>522</v>
      </c>
      <c r="I20" s="10" t="s">
        <v>517</v>
      </c>
      <c r="J20" s="9" t="s">
        <v>815</v>
      </c>
      <c r="K20" s="4" t="s">
        <v>515</v>
      </c>
      <c r="L20" s="4" t="s">
        <v>517</v>
      </c>
      <c r="M20" s="4" t="s">
        <v>516</v>
      </c>
      <c r="N20" s="4" t="s">
        <v>256</v>
      </c>
      <c r="O20" s="4" t="s">
        <v>519</v>
      </c>
      <c r="P20" s="4" t="s">
        <v>628</v>
      </c>
      <c r="Q20" s="4" t="s">
        <v>444</v>
      </c>
      <c r="R20" s="10" t="s">
        <v>516</v>
      </c>
      <c r="S20" s="9" t="s">
        <v>602</v>
      </c>
      <c r="T20" s="4" t="s">
        <v>518</v>
      </c>
      <c r="U20" s="10" t="s">
        <v>627</v>
      </c>
    </row>
    <row r="21" spans="1:21" x14ac:dyDescent="0.25">
      <c r="A21" s="4"/>
      <c r="B21" s="9" t="s">
        <v>1473</v>
      </c>
      <c r="C21" s="9" t="s">
        <v>1474</v>
      </c>
      <c r="D21" s="10" t="s">
        <v>1475</v>
      </c>
      <c r="E21" s="9" t="s">
        <v>1476</v>
      </c>
      <c r="F21" s="4" t="s">
        <v>899</v>
      </c>
      <c r="G21" s="4" t="s">
        <v>1127</v>
      </c>
      <c r="H21" s="4" t="s">
        <v>512</v>
      </c>
      <c r="I21" s="10" t="s">
        <v>453</v>
      </c>
      <c r="J21" s="9" t="s">
        <v>1476</v>
      </c>
      <c r="K21" s="4" t="s">
        <v>899</v>
      </c>
      <c r="L21" s="4" t="s">
        <v>1127</v>
      </c>
      <c r="M21" s="4" t="s">
        <v>301</v>
      </c>
      <c r="N21" s="4" t="s">
        <v>271</v>
      </c>
      <c r="O21" s="4" t="s">
        <v>379</v>
      </c>
      <c r="P21" s="4" t="s">
        <v>348</v>
      </c>
      <c r="Q21" s="4" t="s">
        <v>300</v>
      </c>
      <c r="R21" s="10" t="s">
        <v>555</v>
      </c>
      <c r="S21" s="9" t="s">
        <v>513</v>
      </c>
      <c r="T21" s="4" t="s">
        <v>1477</v>
      </c>
      <c r="U21" s="10" t="s">
        <v>1478</v>
      </c>
    </row>
    <row r="22" spans="1:21" x14ac:dyDescent="0.25">
      <c r="A22" s="4"/>
      <c r="B22" s="9" t="s">
        <v>1264</v>
      </c>
      <c r="C22" s="9" t="s">
        <v>250</v>
      </c>
      <c r="D22" s="10" t="s">
        <v>250</v>
      </c>
      <c r="E22" s="9" t="s">
        <v>673</v>
      </c>
      <c r="F22" s="4" t="s">
        <v>160</v>
      </c>
      <c r="G22" s="4" t="s">
        <v>160</v>
      </c>
      <c r="H22" s="4" t="s">
        <v>160</v>
      </c>
      <c r="I22" s="10" t="s">
        <v>250</v>
      </c>
      <c r="J22" s="9" t="s">
        <v>1029</v>
      </c>
      <c r="K22" s="4" t="s">
        <v>165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165</v>
      </c>
      <c r="S22" s="9" t="s">
        <v>413</v>
      </c>
      <c r="T22" s="4" t="s">
        <v>461</v>
      </c>
      <c r="U22" s="10" t="s">
        <v>462</v>
      </c>
    </row>
    <row r="23" spans="1:21" x14ac:dyDescent="0.25">
      <c r="A23" s="4" t="s">
        <v>510</v>
      </c>
      <c r="B23" s="9" t="s">
        <v>233</v>
      </c>
      <c r="C23" s="9" t="s">
        <v>236</v>
      </c>
      <c r="D23" s="10" t="s">
        <v>234</v>
      </c>
      <c r="E23" s="9" t="s">
        <v>307</v>
      </c>
      <c r="F23" s="4" t="s">
        <v>238</v>
      </c>
      <c r="G23" s="4" t="s">
        <v>236</v>
      </c>
      <c r="H23" s="4" t="s">
        <v>288</v>
      </c>
      <c r="I23" s="10" t="s">
        <v>236</v>
      </c>
      <c r="J23" s="9" t="s">
        <v>307</v>
      </c>
      <c r="K23" s="4" t="s">
        <v>238</v>
      </c>
      <c r="L23" s="4" t="s">
        <v>236</v>
      </c>
      <c r="M23" s="4" t="s">
        <v>325</v>
      </c>
      <c r="N23" s="4" t="s">
        <v>354</v>
      </c>
      <c r="O23" s="4" t="s">
        <v>239</v>
      </c>
      <c r="P23" s="4" t="s">
        <v>473</v>
      </c>
      <c r="Q23" s="4" t="s">
        <v>329</v>
      </c>
      <c r="R23" s="10" t="s">
        <v>325</v>
      </c>
      <c r="S23" s="9" t="s">
        <v>328</v>
      </c>
      <c r="T23" s="4" t="s">
        <v>233</v>
      </c>
      <c r="U23" s="10" t="s">
        <v>309</v>
      </c>
    </row>
    <row r="24" spans="1:21" x14ac:dyDescent="0.25">
      <c r="A24" s="4"/>
      <c r="B24" s="9" t="s">
        <v>332</v>
      </c>
      <c r="C24" s="9" t="s">
        <v>719</v>
      </c>
      <c r="D24" s="10" t="s">
        <v>268</v>
      </c>
      <c r="E24" s="9" t="s">
        <v>773</v>
      </c>
      <c r="F24" s="4" t="s">
        <v>299</v>
      </c>
      <c r="G24" s="4" t="s">
        <v>269</v>
      </c>
      <c r="H24" s="4" t="s">
        <v>206</v>
      </c>
      <c r="I24" s="10" t="s">
        <v>244</v>
      </c>
      <c r="J24" s="9" t="s">
        <v>773</v>
      </c>
      <c r="K24" s="4" t="s">
        <v>299</v>
      </c>
      <c r="L24" s="4" t="s">
        <v>269</v>
      </c>
      <c r="M24" s="4" t="s">
        <v>246</v>
      </c>
      <c r="N24" s="4" t="s">
        <v>247</v>
      </c>
      <c r="O24" s="4" t="s">
        <v>315</v>
      </c>
      <c r="P24" s="4" t="s">
        <v>316</v>
      </c>
      <c r="Q24" s="4" t="s">
        <v>246</v>
      </c>
      <c r="R24" s="10" t="s">
        <v>207</v>
      </c>
      <c r="S24" s="9" t="s">
        <v>314</v>
      </c>
      <c r="T24" s="4" t="s">
        <v>420</v>
      </c>
      <c r="U24" s="10" t="s">
        <v>301</v>
      </c>
    </row>
    <row r="25" spans="1:21" x14ac:dyDescent="0.25">
      <c r="A25" s="4"/>
      <c r="B25" s="9" t="s">
        <v>174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413</v>
      </c>
      <c r="T25" s="4" t="s">
        <v>174</v>
      </c>
      <c r="U25" s="10" t="s">
        <v>174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96" priority="13">
      <formula>$B$18&gt;0</formula>
    </cfRule>
  </conditionalFormatting>
  <conditionalFormatting sqref="A22:U22">
    <cfRule type="expression" dxfId="895" priority="12">
      <formula>A22&lt;&gt;""</formula>
    </cfRule>
  </conditionalFormatting>
  <conditionalFormatting sqref="A25:U25">
    <cfRule type="expression" dxfId="894" priority="11">
      <formula>A25&lt;&gt;""</formula>
    </cfRule>
  </conditionalFormatting>
  <conditionalFormatting sqref="A28:U28">
    <cfRule type="expression" dxfId="893" priority="10">
      <formula>A28&lt;&gt;""</formula>
    </cfRule>
  </conditionalFormatting>
  <conditionalFormatting sqref="A31:U31">
    <cfRule type="expression" dxfId="892" priority="9">
      <formula>A31&lt;&gt;""</formula>
    </cfRule>
  </conditionalFormatting>
  <conditionalFormatting sqref="A34:U34">
    <cfRule type="expression" dxfId="891" priority="8">
      <formula>A34&lt;&gt;""</formula>
    </cfRule>
  </conditionalFormatting>
  <conditionalFormatting sqref="A37:U37">
    <cfRule type="expression" dxfId="890" priority="7">
      <formula>A37&lt;&gt;""</formula>
    </cfRule>
  </conditionalFormatting>
  <conditionalFormatting sqref="A40:U40">
    <cfRule type="expression" dxfId="889" priority="6">
      <formula>A40&lt;&gt;""</formula>
    </cfRule>
  </conditionalFormatting>
  <conditionalFormatting sqref="A43:U43">
    <cfRule type="expression" dxfId="888" priority="5">
      <formula>A43&lt;&gt;""</formula>
    </cfRule>
  </conditionalFormatting>
  <conditionalFormatting sqref="A46:U46">
    <cfRule type="expression" dxfId="887" priority="4">
      <formula>A46&lt;&gt;""</formula>
    </cfRule>
  </conditionalFormatting>
  <conditionalFormatting sqref="A49:U49">
    <cfRule type="expression" dxfId="886" priority="3">
      <formula>A49&lt;&gt;""</formula>
    </cfRule>
  </conditionalFormatting>
  <conditionalFormatting sqref="A52:U52">
    <cfRule type="expression" dxfId="885" priority="2">
      <formula>A52&lt;&gt;""</formula>
    </cfRule>
  </conditionalFormatting>
  <conditionalFormatting sqref="A55:U55">
    <cfRule type="expression" dxfId="88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1479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918</v>
      </c>
      <c r="B20" s="9" t="s">
        <v>601</v>
      </c>
      <c r="C20" s="9" t="s">
        <v>520</v>
      </c>
      <c r="D20" s="10" t="s">
        <v>602</v>
      </c>
      <c r="E20" s="9" t="s">
        <v>683</v>
      </c>
      <c r="F20" s="4" t="s">
        <v>545</v>
      </c>
      <c r="G20" s="4" t="s">
        <v>605</v>
      </c>
      <c r="H20" s="4" t="s">
        <v>627</v>
      </c>
      <c r="I20" s="10" t="s">
        <v>601</v>
      </c>
      <c r="J20" s="9" t="s">
        <v>683</v>
      </c>
      <c r="K20" s="4" t="s">
        <v>545</v>
      </c>
      <c r="L20" s="4" t="s">
        <v>605</v>
      </c>
      <c r="M20" s="4" t="s">
        <v>520</v>
      </c>
      <c r="N20" s="4" t="s">
        <v>663</v>
      </c>
      <c r="O20" s="4" t="s">
        <v>663</v>
      </c>
      <c r="P20" s="4" t="s">
        <v>663</v>
      </c>
      <c r="Q20" s="4" t="s">
        <v>663</v>
      </c>
      <c r="R20" s="10" t="s">
        <v>522</v>
      </c>
      <c r="S20" s="9" t="s">
        <v>602</v>
      </c>
      <c r="T20" s="4" t="s">
        <v>523</v>
      </c>
      <c r="U20" s="10" t="s">
        <v>515</v>
      </c>
    </row>
    <row r="21" spans="1:21" x14ac:dyDescent="0.25">
      <c r="A21" s="4"/>
      <c r="B21" s="9" t="s">
        <v>1480</v>
      </c>
      <c r="C21" s="9" t="s">
        <v>1481</v>
      </c>
      <c r="D21" s="10" t="s">
        <v>1482</v>
      </c>
      <c r="E21" s="9" t="s">
        <v>836</v>
      </c>
      <c r="F21" s="4" t="s">
        <v>590</v>
      </c>
      <c r="G21" s="4" t="s">
        <v>859</v>
      </c>
      <c r="H21" s="4" t="s">
        <v>785</v>
      </c>
      <c r="I21" s="10" t="s">
        <v>654</v>
      </c>
      <c r="J21" s="9" t="s">
        <v>836</v>
      </c>
      <c r="K21" s="4" t="s">
        <v>590</v>
      </c>
      <c r="L21" s="4" t="s">
        <v>859</v>
      </c>
      <c r="M21" s="4" t="s">
        <v>301</v>
      </c>
      <c r="N21" s="4" t="s">
        <v>224</v>
      </c>
      <c r="O21" s="4" t="s">
        <v>225</v>
      </c>
      <c r="P21" s="4" t="s">
        <v>226</v>
      </c>
      <c r="Q21" s="4" t="s">
        <v>227</v>
      </c>
      <c r="R21" s="10" t="s">
        <v>312</v>
      </c>
      <c r="S21" s="9" t="s">
        <v>513</v>
      </c>
      <c r="T21" s="4" t="s">
        <v>1483</v>
      </c>
      <c r="U21" s="10" t="s">
        <v>707</v>
      </c>
    </row>
    <row r="22" spans="1:21" x14ac:dyDescent="0.25">
      <c r="A22" s="4"/>
      <c r="B22" s="9" t="s">
        <v>1484</v>
      </c>
      <c r="C22" s="9" t="s">
        <v>159</v>
      </c>
      <c r="D22" s="10" t="s">
        <v>158</v>
      </c>
      <c r="E22" s="9" t="s">
        <v>673</v>
      </c>
      <c r="F22" s="4" t="s">
        <v>1098</v>
      </c>
      <c r="G22" s="4" t="s">
        <v>1469</v>
      </c>
      <c r="H22" s="4" t="s">
        <v>458</v>
      </c>
      <c r="I22" s="10" t="s">
        <v>492</v>
      </c>
      <c r="J22" s="9" t="s">
        <v>1485</v>
      </c>
      <c r="K22" s="4" t="s">
        <v>1453</v>
      </c>
      <c r="L22" s="4" t="s">
        <v>1486</v>
      </c>
      <c r="M22" s="4" t="s">
        <v>166</v>
      </c>
      <c r="N22" s="4" t="s">
        <v>279</v>
      </c>
      <c r="O22" s="4" t="s">
        <v>279</v>
      </c>
      <c r="P22" s="4" t="s">
        <v>279</v>
      </c>
      <c r="Q22" s="4" t="s">
        <v>279</v>
      </c>
      <c r="R22" s="10" t="s">
        <v>1487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510</v>
      </c>
      <c r="B23" s="9" t="s">
        <v>374</v>
      </c>
      <c r="C23" s="9" t="s">
        <v>235</v>
      </c>
      <c r="D23" s="10" t="s">
        <v>328</v>
      </c>
      <c r="E23" s="9" t="s">
        <v>326</v>
      </c>
      <c r="F23" s="4" t="s">
        <v>291</v>
      </c>
      <c r="G23" s="4" t="s">
        <v>384</v>
      </c>
      <c r="H23" s="4" t="s">
        <v>309</v>
      </c>
      <c r="I23" s="10" t="s">
        <v>374</v>
      </c>
      <c r="J23" s="9" t="s">
        <v>326</v>
      </c>
      <c r="K23" s="4" t="s">
        <v>291</v>
      </c>
      <c r="L23" s="4" t="s">
        <v>384</v>
      </c>
      <c r="M23" s="4" t="s">
        <v>235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288</v>
      </c>
      <c r="S23" s="9" t="s">
        <v>328</v>
      </c>
      <c r="T23" s="4" t="s">
        <v>289</v>
      </c>
      <c r="U23" s="10" t="s">
        <v>238</v>
      </c>
    </row>
    <row r="24" spans="1:21" x14ac:dyDescent="0.25">
      <c r="A24" s="4"/>
      <c r="B24" s="9" t="s">
        <v>854</v>
      </c>
      <c r="C24" s="9" t="s">
        <v>368</v>
      </c>
      <c r="D24" s="10" t="s">
        <v>756</v>
      </c>
      <c r="E24" s="9" t="s">
        <v>738</v>
      </c>
      <c r="F24" s="4" t="s">
        <v>248</v>
      </c>
      <c r="G24" s="4" t="s">
        <v>212</v>
      </c>
      <c r="H24" s="4" t="s">
        <v>247</v>
      </c>
      <c r="I24" s="10" t="s">
        <v>273</v>
      </c>
      <c r="J24" s="9" t="s">
        <v>738</v>
      </c>
      <c r="K24" s="4" t="s">
        <v>248</v>
      </c>
      <c r="L24" s="4" t="s">
        <v>212</v>
      </c>
      <c r="M24" s="4" t="s">
        <v>246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301</v>
      </c>
      <c r="S24" s="9" t="s">
        <v>379</v>
      </c>
      <c r="T24" s="4" t="s">
        <v>1198</v>
      </c>
      <c r="U24" s="10" t="s">
        <v>350</v>
      </c>
    </row>
    <row r="25" spans="1:21" x14ac:dyDescent="0.25">
      <c r="A25" s="4"/>
      <c r="B25" s="9" t="s">
        <v>577</v>
      </c>
      <c r="C25" s="9" t="s">
        <v>159</v>
      </c>
      <c r="D25" s="10" t="s">
        <v>158</v>
      </c>
      <c r="E25" s="9" t="s">
        <v>161</v>
      </c>
      <c r="F25" s="4" t="s">
        <v>578</v>
      </c>
      <c r="G25" s="4" t="s">
        <v>492</v>
      </c>
      <c r="H25" s="4" t="s">
        <v>561</v>
      </c>
      <c r="I25" s="10" t="s">
        <v>250</v>
      </c>
      <c r="J25" s="9" t="s">
        <v>166</v>
      </c>
      <c r="K25" s="4" t="s">
        <v>1166</v>
      </c>
      <c r="L25" s="4" t="s">
        <v>166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166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83" priority="13">
      <formula>$B$18&gt;0</formula>
    </cfRule>
  </conditionalFormatting>
  <conditionalFormatting sqref="A22:U22">
    <cfRule type="expression" dxfId="882" priority="12">
      <formula>A22&lt;&gt;""</formula>
    </cfRule>
  </conditionalFormatting>
  <conditionalFormatting sqref="A25:U25">
    <cfRule type="expression" dxfId="881" priority="11">
      <formula>A25&lt;&gt;""</formula>
    </cfRule>
  </conditionalFormatting>
  <conditionalFormatting sqref="A28:U28">
    <cfRule type="expression" dxfId="880" priority="10">
      <formula>A28&lt;&gt;""</formula>
    </cfRule>
  </conditionalFormatting>
  <conditionalFormatting sqref="A31:U31">
    <cfRule type="expression" dxfId="879" priority="9">
      <formula>A31&lt;&gt;""</formula>
    </cfRule>
  </conditionalFormatting>
  <conditionalFormatting sqref="A34:U34">
    <cfRule type="expression" dxfId="878" priority="8">
      <formula>A34&lt;&gt;""</formula>
    </cfRule>
  </conditionalFormatting>
  <conditionalFormatting sqref="A37:U37">
    <cfRule type="expression" dxfId="877" priority="7">
      <formula>A37&lt;&gt;""</formula>
    </cfRule>
  </conditionalFormatting>
  <conditionalFormatting sqref="A40:U40">
    <cfRule type="expression" dxfId="876" priority="6">
      <formula>A40&lt;&gt;""</formula>
    </cfRule>
  </conditionalFormatting>
  <conditionalFormatting sqref="A43:U43">
    <cfRule type="expression" dxfId="875" priority="5">
      <formula>A43&lt;&gt;""</formula>
    </cfRule>
  </conditionalFormatting>
  <conditionalFormatting sqref="A46:U46">
    <cfRule type="expression" dxfId="874" priority="4">
      <formula>A46&lt;&gt;""</formula>
    </cfRule>
  </conditionalFormatting>
  <conditionalFormatting sqref="A49:U49">
    <cfRule type="expression" dxfId="873" priority="3">
      <formula>A49&lt;&gt;""</formula>
    </cfRule>
  </conditionalFormatting>
  <conditionalFormatting sqref="A52:U52">
    <cfRule type="expression" dxfId="872" priority="2">
      <formula>A52&lt;&gt;""</formula>
    </cfRule>
  </conditionalFormatting>
  <conditionalFormatting sqref="A55:U55">
    <cfRule type="expression" dxfId="87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1488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1489</v>
      </c>
      <c r="B20" s="9" t="s">
        <v>286</v>
      </c>
      <c r="C20" s="9" t="s">
        <v>260</v>
      </c>
      <c r="D20" s="10" t="s">
        <v>356</v>
      </c>
      <c r="E20" s="9" t="s">
        <v>261</v>
      </c>
      <c r="F20" s="4" t="s">
        <v>284</v>
      </c>
      <c r="G20" s="4" t="s">
        <v>252</v>
      </c>
      <c r="H20" s="4" t="s">
        <v>255</v>
      </c>
      <c r="I20" s="10" t="s">
        <v>284</v>
      </c>
      <c r="J20" s="9" t="s">
        <v>261</v>
      </c>
      <c r="K20" s="4" t="s">
        <v>284</v>
      </c>
      <c r="L20" s="4" t="s">
        <v>252</v>
      </c>
      <c r="M20" s="4" t="s">
        <v>546</v>
      </c>
      <c r="N20" s="4" t="s">
        <v>478</v>
      </c>
      <c r="O20" s="4" t="s">
        <v>600</v>
      </c>
      <c r="P20" s="4" t="s">
        <v>234</v>
      </c>
      <c r="Q20" s="4" t="s">
        <v>480</v>
      </c>
      <c r="R20" s="10" t="s">
        <v>282</v>
      </c>
      <c r="S20" s="9" t="s">
        <v>290</v>
      </c>
      <c r="T20" s="4" t="s">
        <v>357</v>
      </c>
      <c r="U20" s="10" t="s">
        <v>239</v>
      </c>
    </row>
    <row r="21" spans="1:21" x14ac:dyDescent="0.25">
      <c r="A21" s="4"/>
      <c r="B21" s="9" t="s">
        <v>1490</v>
      </c>
      <c r="C21" s="9" t="s">
        <v>1491</v>
      </c>
      <c r="D21" s="10" t="s">
        <v>1492</v>
      </c>
      <c r="E21" s="9" t="s">
        <v>1493</v>
      </c>
      <c r="F21" s="4" t="s">
        <v>296</v>
      </c>
      <c r="G21" s="4" t="s">
        <v>710</v>
      </c>
      <c r="H21" s="4" t="s">
        <v>268</v>
      </c>
      <c r="I21" s="10" t="s">
        <v>408</v>
      </c>
      <c r="J21" s="9" t="s">
        <v>1493</v>
      </c>
      <c r="K21" s="4" t="s">
        <v>296</v>
      </c>
      <c r="L21" s="4" t="s">
        <v>710</v>
      </c>
      <c r="M21" s="4" t="s">
        <v>207</v>
      </c>
      <c r="N21" s="4" t="s">
        <v>273</v>
      </c>
      <c r="O21" s="4" t="s">
        <v>243</v>
      </c>
      <c r="P21" s="4" t="s">
        <v>316</v>
      </c>
      <c r="Q21" s="4" t="s">
        <v>244</v>
      </c>
      <c r="R21" s="10" t="s">
        <v>379</v>
      </c>
      <c r="S21" s="9" t="s">
        <v>467</v>
      </c>
      <c r="T21" s="4" t="s">
        <v>1494</v>
      </c>
      <c r="U21" s="10" t="s">
        <v>298</v>
      </c>
    </row>
    <row r="22" spans="1:21" x14ac:dyDescent="0.25">
      <c r="A22" s="4"/>
      <c r="B22" s="9" t="s">
        <v>1495</v>
      </c>
      <c r="C22" s="9" t="s">
        <v>159</v>
      </c>
      <c r="D22" s="10" t="s">
        <v>158</v>
      </c>
      <c r="E22" s="9" t="s">
        <v>163</v>
      </c>
      <c r="F22" s="4" t="s">
        <v>163</v>
      </c>
      <c r="G22" s="4" t="s">
        <v>250</v>
      </c>
      <c r="H22" s="4" t="s">
        <v>422</v>
      </c>
      <c r="I22" s="10" t="s">
        <v>250</v>
      </c>
      <c r="J22" s="9" t="s">
        <v>1496</v>
      </c>
      <c r="K22" s="4" t="s">
        <v>1497</v>
      </c>
      <c r="L22" s="4" t="s">
        <v>459</v>
      </c>
      <c r="M22" s="4" t="s">
        <v>1072</v>
      </c>
      <c r="N22" s="4" t="s">
        <v>1115</v>
      </c>
      <c r="O22" s="4" t="s">
        <v>723</v>
      </c>
      <c r="P22" s="4" t="s">
        <v>1498</v>
      </c>
      <c r="Q22" s="4" t="s">
        <v>171</v>
      </c>
      <c r="R22" s="10" t="s">
        <v>734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1499</v>
      </c>
      <c r="B23" s="9" t="s">
        <v>233</v>
      </c>
      <c r="C23" s="9" t="s">
        <v>236</v>
      </c>
      <c r="D23" s="10" t="s">
        <v>233</v>
      </c>
      <c r="E23" s="9" t="s">
        <v>239</v>
      </c>
      <c r="F23" s="4" t="s">
        <v>473</v>
      </c>
      <c r="G23" s="4" t="s">
        <v>309</v>
      </c>
      <c r="H23" s="4" t="s">
        <v>383</v>
      </c>
      <c r="I23" s="10" t="s">
        <v>234</v>
      </c>
      <c r="J23" s="9" t="s">
        <v>239</v>
      </c>
      <c r="K23" s="4" t="s">
        <v>473</v>
      </c>
      <c r="L23" s="4" t="s">
        <v>309</v>
      </c>
      <c r="M23" s="4" t="s">
        <v>233</v>
      </c>
      <c r="N23" s="4" t="s">
        <v>354</v>
      </c>
      <c r="O23" s="4" t="s">
        <v>308</v>
      </c>
      <c r="P23" s="4" t="s">
        <v>341</v>
      </c>
      <c r="Q23" s="4" t="s">
        <v>237</v>
      </c>
      <c r="R23" s="10" t="s">
        <v>325</v>
      </c>
      <c r="S23" s="9" t="s">
        <v>236</v>
      </c>
      <c r="T23" s="4" t="s">
        <v>236</v>
      </c>
      <c r="U23" s="10" t="s">
        <v>234</v>
      </c>
    </row>
    <row r="24" spans="1:21" x14ac:dyDescent="0.25">
      <c r="A24" s="4"/>
      <c r="B24" s="9" t="s">
        <v>229</v>
      </c>
      <c r="C24" s="9" t="s">
        <v>719</v>
      </c>
      <c r="D24" s="10" t="s">
        <v>471</v>
      </c>
      <c r="E24" s="9" t="s">
        <v>1305</v>
      </c>
      <c r="F24" s="4" t="s">
        <v>271</v>
      </c>
      <c r="G24" s="4" t="s">
        <v>301</v>
      </c>
      <c r="H24" s="4" t="s">
        <v>208</v>
      </c>
      <c r="I24" s="10" t="s">
        <v>247</v>
      </c>
      <c r="J24" s="9" t="s">
        <v>1305</v>
      </c>
      <c r="K24" s="4" t="s">
        <v>271</v>
      </c>
      <c r="L24" s="4" t="s">
        <v>301</v>
      </c>
      <c r="M24" s="4" t="s">
        <v>316</v>
      </c>
      <c r="N24" s="4" t="s">
        <v>247</v>
      </c>
      <c r="O24" s="4" t="s">
        <v>316</v>
      </c>
      <c r="P24" s="4" t="s">
        <v>300</v>
      </c>
      <c r="Q24" s="4" t="s">
        <v>245</v>
      </c>
      <c r="R24" s="10" t="s">
        <v>207</v>
      </c>
      <c r="S24" s="9" t="s">
        <v>301</v>
      </c>
      <c r="T24" s="4" t="s">
        <v>470</v>
      </c>
      <c r="U24" s="10" t="s">
        <v>269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1500</v>
      </c>
      <c r="B26" s="9" t="s">
        <v>430</v>
      </c>
      <c r="C26" s="9" t="s">
        <v>254</v>
      </c>
      <c r="D26" s="10" t="s">
        <v>255</v>
      </c>
      <c r="E26" s="9" t="s">
        <v>287</v>
      </c>
      <c r="F26" s="4" t="s">
        <v>548</v>
      </c>
      <c r="G26" s="4" t="s">
        <v>430</v>
      </c>
      <c r="H26" s="4" t="s">
        <v>341</v>
      </c>
      <c r="I26" s="10" t="s">
        <v>440</v>
      </c>
      <c r="J26" s="9" t="s">
        <v>287</v>
      </c>
      <c r="K26" s="4" t="s">
        <v>548</v>
      </c>
      <c r="L26" s="4" t="s">
        <v>430</v>
      </c>
      <c r="M26" s="4" t="s">
        <v>358</v>
      </c>
      <c r="N26" s="4" t="s">
        <v>233</v>
      </c>
      <c r="O26" s="4" t="s">
        <v>327</v>
      </c>
      <c r="P26" s="4" t="s">
        <v>257</v>
      </c>
      <c r="Q26" s="4" t="s">
        <v>282</v>
      </c>
      <c r="R26" s="10" t="s">
        <v>477</v>
      </c>
      <c r="S26" s="9" t="s">
        <v>430</v>
      </c>
      <c r="T26" s="4" t="s">
        <v>282</v>
      </c>
      <c r="U26" s="10" t="s">
        <v>601</v>
      </c>
    </row>
    <row r="27" spans="1:21" x14ac:dyDescent="0.25">
      <c r="A27" s="4"/>
      <c r="B27" s="9" t="s">
        <v>1501</v>
      </c>
      <c r="C27" s="9" t="s">
        <v>978</v>
      </c>
      <c r="D27" s="10" t="s">
        <v>1502</v>
      </c>
      <c r="E27" s="9" t="s">
        <v>883</v>
      </c>
      <c r="F27" s="4" t="s">
        <v>932</v>
      </c>
      <c r="G27" s="4" t="s">
        <v>738</v>
      </c>
      <c r="H27" s="4" t="s">
        <v>379</v>
      </c>
      <c r="I27" s="10" t="s">
        <v>302</v>
      </c>
      <c r="J27" s="9" t="s">
        <v>883</v>
      </c>
      <c r="K27" s="4" t="s">
        <v>932</v>
      </c>
      <c r="L27" s="4" t="s">
        <v>738</v>
      </c>
      <c r="M27" s="4" t="s">
        <v>315</v>
      </c>
      <c r="N27" s="4" t="s">
        <v>316</v>
      </c>
      <c r="O27" s="4" t="s">
        <v>300</v>
      </c>
      <c r="P27" s="4" t="s">
        <v>224</v>
      </c>
      <c r="Q27" s="4" t="s">
        <v>315</v>
      </c>
      <c r="R27" s="10" t="s">
        <v>298</v>
      </c>
      <c r="S27" s="9" t="s">
        <v>242</v>
      </c>
      <c r="T27" s="4" t="s">
        <v>1503</v>
      </c>
      <c r="U27" s="10" t="s">
        <v>768</v>
      </c>
    </row>
    <row r="28" spans="1:21" x14ac:dyDescent="0.25">
      <c r="A28" s="4"/>
      <c r="B28" s="9" t="s">
        <v>1504</v>
      </c>
      <c r="C28" s="9" t="s">
        <v>159</v>
      </c>
      <c r="D28" s="10" t="s">
        <v>158</v>
      </c>
      <c r="E28" s="9" t="s">
        <v>492</v>
      </c>
      <c r="F28" s="4" t="s">
        <v>493</v>
      </c>
      <c r="G28" s="4" t="s">
        <v>163</v>
      </c>
      <c r="H28" s="4" t="s">
        <v>458</v>
      </c>
      <c r="I28" s="10" t="s">
        <v>163</v>
      </c>
      <c r="J28" s="9" t="s">
        <v>1505</v>
      </c>
      <c r="K28" s="4" t="s">
        <v>1405</v>
      </c>
      <c r="L28" s="4" t="s">
        <v>278</v>
      </c>
      <c r="M28" s="4" t="s">
        <v>250</v>
      </c>
      <c r="N28" s="4" t="s">
        <v>879</v>
      </c>
      <c r="O28" s="4" t="s">
        <v>723</v>
      </c>
      <c r="P28" s="4" t="s">
        <v>278</v>
      </c>
      <c r="Q28" s="4" t="s">
        <v>250</v>
      </c>
      <c r="R28" s="10" t="s">
        <v>170</v>
      </c>
      <c r="S28" s="9" t="s">
        <v>413</v>
      </c>
      <c r="T28" s="4" t="s">
        <v>461</v>
      </c>
      <c r="U28" s="10" t="s">
        <v>462</v>
      </c>
    </row>
    <row r="29" spans="1:21" x14ac:dyDescent="0.25">
      <c r="A29" s="4" t="s">
        <v>319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321</v>
      </c>
      <c r="C30" s="9" t="s">
        <v>245</v>
      </c>
      <c r="D30" s="10" t="s">
        <v>321</v>
      </c>
      <c r="E30" s="9" t="s">
        <v>245</v>
      </c>
      <c r="F30" s="4" t="s">
        <v>321</v>
      </c>
      <c r="G30" s="4" t="s">
        <v>245</v>
      </c>
      <c r="H30" s="4" t="s">
        <v>245</v>
      </c>
      <c r="I30" s="10" t="s">
        <v>245</v>
      </c>
      <c r="J30" s="9" t="s">
        <v>245</v>
      </c>
      <c r="K30" s="4" t="s">
        <v>321</v>
      </c>
      <c r="L30" s="4" t="s">
        <v>245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321</v>
      </c>
      <c r="U30" s="10" t="s">
        <v>245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320</v>
      </c>
      <c r="B32" s="9" t="s">
        <v>237</v>
      </c>
      <c r="C32" s="9" t="s">
        <v>237</v>
      </c>
      <c r="D32" s="10" t="s">
        <v>310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310</v>
      </c>
      <c r="U32" s="10" t="s">
        <v>237</v>
      </c>
    </row>
    <row r="33" spans="1:21" x14ac:dyDescent="0.25">
      <c r="A33" s="4"/>
      <c r="B33" s="9" t="s">
        <v>210</v>
      </c>
      <c r="C33" s="9" t="s">
        <v>316</v>
      </c>
      <c r="D33" s="10" t="s">
        <v>300</v>
      </c>
      <c r="E33" s="9" t="s">
        <v>270</v>
      </c>
      <c r="F33" s="4" t="s">
        <v>316</v>
      </c>
      <c r="G33" s="4" t="s">
        <v>316</v>
      </c>
      <c r="H33" s="4" t="s">
        <v>245</v>
      </c>
      <c r="I33" s="10" t="s">
        <v>321</v>
      </c>
      <c r="J33" s="9" t="s">
        <v>270</v>
      </c>
      <c r="K33" s="4" t="s">
        <v>316</v>
      </c>
      <c r="L33" s="4" t="s">
        <v>316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321</v>
      </c>
      <c r="S33" s="9" t="s">
        <v>245</v>
      </c>
      <c r="T33" s="4" t="s">
        <v>210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322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245</v>
      </c>
      <c r="C36" s="9" t="s">
        <v>245</v>
      </c>
      <c r="D36" s="10" t="s">
        <v>245</v>
      </c>
      <c r="E36" s="9" t="s">
        <v>245</v>
      </c>
      <c r="F36" s="4" t="s">
        <v>245</v>
      </c>
      <c r="G36" s="4" t="s">
        <v>245</v>
      </c>
      <c r="H36" s="4" t="s">
        <v>245</v>
      </c>
      <c r="I36" s="10" t="s">
        <v>245</v>
      </c>
      <c r="J36" s="9" t="s">
        <v>245</v>
      </c>
      <c r="K36" s="4" t="s">
        <v>245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245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70" priority="13">
      <formula>$B$18&gt;0</formula>
    </cfRule>
  </conditionalFormatting>
  <conditionalFormatting sqref="A22:U22">
    <cfRule type="expression" dxfId="869" priority="12">
      <formula>A22&lt;&gt;""</formula>
    </cfRule>
  </conditionalFormatting>
  <conditionalFormatting sqref="A25:U25">
    <cfRule type="expression" dxfId="868" priority="11">
      <formula>A25&lt;&gt;""</formula>
    </cfRule>
  </conditionalFormatting>
  <conditionalFormatting sqref="A28:U28">
    <cfRule type="expression" dxfId="867" priority="10">
      <formula>A28&lt;&gt;""</formula>
    </cfRule>
  </conditionalFormatting>
  <conditionalFormatting sqref="A31:U31">
    <cfRule type="expression" dxfId="866" priority="9">
      <formula>A31&lt;&gt;""</formula>
    </cfRule>
  </conditionalFormatting>
  <conditionalFormatting sqref="A34:U34">
    <cfRule type="expression" dxfId="865" priority="8">
      <formula>A34&lt;&gt;""</formula>
    </cfRule>
  </conditionalFormatting>
  <conditionalFormatting sqref="A37:U37">
    <cfRule type="expression" dxfId="864" priority="7">
      <formula>A37&lt;&gt;""</formula>
    </cfRule>
  </conditionalFormatting>
  <conditionalFormatting sqref="A40:U40">
    <cfRule type="expression" dxfId="863" priority="6">
      <formula>A40&lt;&gt;""</formula>
    </cfRule>
  </conditionalFormatting>
  <conditionalFormatting sqref="A43:U43">
    <cfRule type="expression" dxfId="862" priority="5">
      <formula>A43&lt;&gt;""</formula>
    </cfRule>
  </conditionalFormatting>
  <conditionalFormatting sqref="A46:U46">
    <cfRule type="expression" dxfId="861" priority="4">
      <formula>A46&lt;&gt;""</formula>
    </cfRule>
  </conditionalFormatting>
  <conditionalFormatting sqref="A49:U49">
    <cfRule type="expression" dxfId="860" priority="3">
      <formula>A49&lt;&gt;""</formula>
    </cfRule>
  </conditionalFormatting>
  <conditionalFormatting sqref="A52:U52">
    <cfRule type="expression" dxfId="859" priority="2">
      <formula>A52&lt;&gt;""</formula>
    </cfRule>
  </conditionalFormatting>
  <conditionalFormatting sqref="A55:U55">
    <cfRule type="expression" dxfId="85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1506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1507</v>
      </c>
      <c r="C18" s="9" t="s">
        <v>993</v>
      </c>
      <c r="D18" s="10" t="s">
        <v>1508</v>
      </c>
      <c r="E18" s="9" t="s">
        <v>926</v>
      </c>
      <c r="F18" s="4" t="s">
        <v>1509</v>
      </c>
      <c r="G18" s="4" t="s">
        <v>503</v>
      </c>
      <c r="H18" s="4" t="s">
        <v>427</v>
      </c>
      <c r="I18" s="10" t="s">
        <v>419</v>
      </c>
      <c r="J18" s="9" t="s">
        <v>926</v>
      </c>
      <c r="K18" s="4" t="s">
        <v>1509</v>
      </c>
      <c r="L18" s="4" t="s">
        <v>503</v>
      </c>
      <c r="M18" s="4" t="s">
        <v>244</v>
      </c>
      <c r="N18" s="4" t="s">
        <v>316</v>
      </c>
      <c r="O18" s="4" t="s">
        <v>247</v>
      </c>
      <c r="P18" s="4" t="s">
        <v>207</v>
      </c>
      <c r="Q18" s="4" t="s">
        <v>315</v>
      </c>
      <c r="R18" s="10" t="s">
        <v>1156</v>
      </c>
      <c r="S18" s="9" t="s">
        <v>538</v>
      </c>
      <c r="T18" s="4" t="s">
        <v>1400</v>
      </c>
      <c r="U18" s="10" t="s">
        <v>1510</v>
      </c>
    </row>
    <row r="19" spans="1:21" x14ac:dyDescent="0.25">
      <c r="A19" s="4" t="s">
        <v>215</v>
      </c>
      <c r="B19" s="9" t="s">
        <v>1501</v>
      </c>
      <c r="C19" s="9" t="s">
        <v>978</v>
      </c>
      <c r="D19" s="10" t="s">
        <v>1502</v>
      </c>
      <c r="E19" s="9" t="s">
        <v>883</v>
      </c>
      <c r="F19" s="4" t="s">
        <v>932</v>
      </c>
      <c r="G19" s="4" t="s">
        <v>738</v>
      </c>
      <c r="H19" s="4" t="s">
        <v>379</v>
      </c>
      <c r="I19" s="10" t="s">
        <v>302</v>
      </c>
      <c r="J19" s="9" t="s">
        <v>883</v>
      </c>
      <c r="K19" s="4" t="s">
        <v>932</v>
      </c>
      <c r="L19" s="4" t="s">
        <v>738</v>
      </c>
      <c r="M19" s="4" t="s">
        <v>315</v>
      </c>
      <c r="N19" s="4" t="s">
        <v>316</v>
      </c>
      <c r="O19" s="4" t="s">
        <v>300</v>
      </c>
      <c r="P19" s="4" t="s">
        <v>224</v>
      </c>
      <c r="Q19" s="4" t="s">
        <v>315</v>
      </c>
      <c r="R19" s="10" t="s">
        <v>298</v>
      </c>
      <c r="S19" s="9" t="s">
        <v>242</v>
      </c>
      <c r="T19" s="4" t="s">
        <v>1503</v>
      </c>
      <c r="U19" s="10" t="s">
        <v>768</v>
      </c>
    </row>
    <row r="20" spans="1:21" x14ac:dyDescent="0.25">
      <c r="A20" s="4" t="s">
        <v>1511</v>
      </c>
      <c r="B20" s="9" t="s">
        <v>325</v>
      </c>
      <c r="C20" s="9" t="s">
        <v>239</v>
      </c>
      <c r="D20" s="10" t="s">
        <v>235</v>
      </c>
      <c r="E20" s="9" t="s">
        <v>325</v>
      </c>
      <c r="F20" s="4" t="s">
        <v>326</v>
      </c>
      <c r="G20" s="4" t="s">
        <v>236</v>
      </c>
      <c r="H20" s="4" t="s">
        <v>239</v>
      </c>
      <c r="I20" s="10" t="s">
        <v>238</v>
      </c>
      <c r="J20" s="9" t="s">
        <v>325</v>
      </c>
      <c r="K20" s="4" t="s">
        <v>326</v>
      </c>
      <c r="L20" s="4" t="s">
        <v>236</v>
      </c>
      <c r="M20" s="4" t="s">
        <v>237</v>
      </c>
      <c r="N20" s="4" t="s">
        <v>663</v>
      </c>
      <c r="O20" s="4" t="s">
        <v>326</v>
      </c>
      <c r="P20" s="4" t="s">
        <v>237</v>
      </c>
      <c r="Q20" s="4" t="s">
        <v>339</v>
      </c>
      <c r="R20" s="10" t="s">
        <v>236</v>
      </c>
      <c r="S20" s="9" t="s">
        <v>326</v>
      </c>
      <c r="T20" s="4" t="s">
        <v>374</v>
      </c>
      <c r="U20" s="10" t="s">
        <v>308</v>
      </c>
    </row>
    <row r="21" spans="1:21" x14ac:dyDescent="0.25">
      <c r="A21" s="4"/>
      <c r="B21" s="9" t="s">
        <v>785</v>
      </c>
      <c r="C21" s="9" t="s">
        <v>318</v>
      </c>
      <c r="D21" s="10" t="s">
        <v>805</v>
      </c>
      <c r="E21" s="9" t="s">
        <v>805</v>
      </c>
      <c r="F21" s="4" t="s">
        <v>399</v>
      </c>
      <c r="G21" s="4" t="s">
        <v>224</v>
      </c>
      <c r="H21" s="4" t="s">
        <v>315</v>
      </c>
      <c r="I21" s="10" t="s">
        <v>247</v>
      </c>
      <c r="J21" s="9" t="s">
        <v>805</v>
      </c>
      <c r="K21" s="4" t="s">
        <v>399</v>
      </c>
      <c r="L21" s="4" t="s">
        <v>224</v>
      </c>
      <c r="M21" s="4" t="s">
        <v>245</v>
      </c>
      <c r="N21" s="4" t="s">
        <v>316</v>
      </c>
      <c r="O21" s="4" t="s">
        <v>316</v>
      </c>
      <c r="P21" s="4" t="s">
        <v>245</v>
      </c>
      <c r="Q21" s="4" t="s">
        <v>316</v>
      </c>
      <c r="R21" s="10" t="s">
        <v>247</v>
      </c>
      <c r="S21" s="9" t="s">
        <v>273</v>
      </c>
      <c r="T21" s="4" t="s">
        <v>744</v>
      </c>
      <c r="U21" s="10" t="s">
        <v>300</v>
      </c>
    </row>
    <row r="22" spans="1:21" x14ac:dyDescent="0.25">
      <c r="A22" s="4"/>
      <c r="B22" s="9" t="s">
        <v>169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169</v>
      </c>
      <c r="K22" s="4" t="s">
        <v>169</v>
      </c>
      <c r="L22" s="4" t="s">
        <v>169</v>
      </c>
      <c r="M22" s="4" t="s">
        <v>250</v>
      </c>
      <c r="N22" s="4" t="s">
        <v>437</v>
      </c>
      <c r="O22" s="4" t="s">
        <v>169</v>
      </c>
      <c r="P22" s="4" t="s">
        <v>250</v>
      </c>
      <c r="Q22" s="4" t="s">
        <v>250</v>
      </c>
      <c r="R22" s="10" t="s">
        <v>169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1512</v>
      </c>
      <c r="B23" s="9" t="s">
        <v>253</v>
      </c>
      <c r="C23" s="9" t="s">
        <v>253</v>
      </c>
      <c r="D23" s="10" t="s">
        <v>252</v>
      </c>
      <c r="E23" s="9" t="s">
        <v>259</v>
      </c>
      <c r="F23" s="4" t="s">
        <v>258</v>
      </c>
      <c r="G23" s="4" t="s">
        <v>358</v>
      </c>
      <c r="H23" s="4" t="s">
        <v>340</v>
      </c>
      <c r="I23" s="10" t="s">
        <v>261</v>
      </c>
      <c r="J23" s="9" t="s">
        <v>259</v>
      </c>
      <c r="K23" s="4" t="s">
        <v>258</v>
      </c>
      <c r="L23" s="4" t="s">
        <v>358</v>
      </c>
      <c r="M23" s="4" t="s">
        <v>516</v>
      </c>
      <c r="N23" s="4" t="s">
        <v>237</v>
      </c>
      <c r="O23" s="4" t="s">
        <v>288</v>
      </c>
      <c r="P23" s="4" t="s">
        <v>402</v>
      </c>
      <c r="Q23" s="4" t="s">
        <v>235</v>
      </c>
      <c r="R23" s="10" t="s">
        <v>284</v>
      </c>
      <c r="S23" s="9" t="s">
        <v>237</v>
      </c>
      <c r="T23" s="4" t="s">
        <v>414</v>
      </c>
      <c r="U23" s="10" t="s">
        <v>519</v>
      </c>
    </row>
    <row r="24" spans="1:21" x14ac:dyDescent="0.25">
      <c r="A24" s="4"/>
      <c r="B24" s="9" t="s">
        <v>898</v>
      </c>
      <c r="C24" s="9" t="s">
        <v>868</v>
      </c>
      <c r="D24" s="10" t="s">
        <v>1188</v>
      </c>
      <c r="E24" s="9" t="s">
        <v>345</v>
      </c>
      <c r="F24" s="4" t="s">
        <v>268</v>
      </c>
      <c r="G24" s="4" t="s">
        <v>318</v>
      </c>
      <c r="H24" s="4" t="s">
        <v>207</v>
      </c>
      <c r="I24" s="10" t="s">
        <v>224</v>
      </c>
      <c r="J24" s="9" t="s">
        <v>345</v>
      </c>
      <c r="K24" s="4" t="s">
        <v>268</v>
      </c>
      <c r="L24" s="4" t="s">
        <v>318</v>
      </c>
      <c r="M24" s="4" t="s">
        <v>315</v>
      </c>
      <c r="N24" s="4" t="s">
        <v>245</v>
      </c>
      <c r="O24" s="4" t="s">
        <v>316</v>
      </c>
      <c r="P24" s="4" t="s">
        <v>244</v>
      </c>
      <c r="Q24" s="4" t="s">
        <v>321</v>
      </c>
      <c r="R24" s="10" t="s">
        <v>224</v>
      </c>
      <c r="S24" s="9" t="s">
        <v>245</v>
      </c>
      <c r="T24" s="4" t="s">
        <v>932</v>
      </c>
      <c r="U24" s="10" t="s">
        <v>405</v>
      </c>
    </row>
    <row r="25" spans="1:21" x14ac:dyDescent="0.25">
      <c r="A25" s="4"/>
      <c r="B25" s="9" t="s">
        <v>1513</v>
      </c>
      <c r="C25" s="9" t="s">
        <v>250</v>
      </c>
      <c r="D25" s="10" t="s">
        <v>250</v>
      </c>
      <c r="E25" s="9" t="s">
        <v>369</v>
      </c>
      <c r="F25" s="4" t="s">
        <v>162</v>
      </c>
      <c r="G25" s="4" t="s">
        <v>422</v>
      </c>
      <c r="H25" s="4" t="s">
        <v>160</v>
      </c>
      <c r="I25" s="10" t="s">
        <v>250</v>
      </c>
      <c r="J25" s="9" t="s">
        <v>1514</v>
      </c>
      <c r="K25" s="4" t="s">
        <v>1514</v>
      </c>
      <c r="L25" s="4" t="s">
        <v>1515</v>
      </c>
      <c r="M25" s="4" t="s">
        <v>782</v>
      </c>
      <c r="N25" s="4" t="s">
        <v>250</v>
      </c>
      <c r="O25" s="4" t="s">
        <v>168</v>
      </c>
      <c r="P25" s="4" t="s">
        <v>168</v>
      </c>
      <c r="Q25" s="4" t="s">
        <v>250</v>
      </c>
      <c r="R25" s="10" t="s">
        <v>168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1516</v>
      </c>
      <c r="B26" s="9" t="s">
        <v>289</v>
      </c>
      <c r="C26" s="9" t="s">
        <v>355</v>
      </c>
      <c r="D26" s="10" t="s">
        <v>327</v>
      </c>
      <c r="E26" s="9" t="s">
        <v>355</v>
      </c>
      <c r="F26" s="4" t="s">
        <v>326</v>
      </c>
      <c r="G26" s="4" t="s">
        <v>358</v>
      </c>
      <c r="H26" s="4" t="s">
        <v>308</v>
      </c>
      <c r="I26" s="10" t="s">
        <v>384</v>
      </c>
      <c r="J26" s="9" t="s">
        <v>355</v>
      </c>
      <c r="K26" s="4" t="s">
        <v>326</v>
      </c>
      <c r="L26" s="4" t="s">
        <v>358</v>
      </c>
      <c r="M26" s="4" t="s">
        <v>325</v>
      </c>
      <c r="N26" s="4" t="s">
        <v>237</v>
      </c>
      <c r="O26" s="4" t="s">
        <v>237</v>
      </c>
      <c r="P26" s="4" t="s">
        <v>307</v>
      </c>
      <c r="Q26" s="4" t="s">
        <v>237</v>
      </c>
      <c r="R26" s="10" t="s">
        <v>374</v>
      </c>
      <c r="S26" s="9" t="s">
        <v>353</v>
      </c>
      <c r="T26" s="4" t="s">
        <v>340</v>
      </c>
      <c r="U26" s="10" t="s">
        <v>307</v>
      </c>
    </row>
    <row r="27" spans="1:21" x14ac:dyDescent="0.25">
      <c r="A27" s="4"/>
      <c r="B27" s="9" t="s">
        <v>1189</v>
      </c>
      <c r="C27" s="9" t="s">
        <v>248</v>
      </c>
      <c r="D27" s="10" t="s">
        <v>205</v>
      </c>
      <c r="E27" s="9" t="s">
        <v>513</v>
      </c>
      <c r="F27" s="4" t="s">
        <v>427</v>
      </c>
      <c r="G27" s="4" t="s">
        <v>318</v>
      </c>
      <c r="H27" s="4" t="s">
        <v>316</v>
      </c>
      <c r="I27" s="10" t="s">
        <v>210</v>
      </c>
      <c r="J27" s="9" t="s">
        <v>513</v>
      </c>
      <c r="K27" s="4" t="s">
        <v>427</v>
      </c>
      <c r="L27" s="4" t="s">
        <v>318</v>
      </c>
      <c r="M27" s="4" t="s">
        <v>321</v>
      </c>
      <c r="N27" s="4" t="s">
        <v>245</v>
      </c>
      <c r="O27" s="4" t="s">
        <v>245</v>
      </c>
      <c r="P27" s="4" t="s">
        <v>316</v>
      </c>
      <c r="Q27" s="4" t="s">
        <v>245</v>
      </c>
      <c r="R27" s="10" t="s">
        <v>300</v>
      </c>
      <c r="S27" s="9" t="s">
        <v>409</v>
      </c>
      <c r="T27" s="4" t="s">
        <v>378</v>
      </c>
      <c r="U27" s="10" t="s">
        <v>208</v>
      </c>
    </row>
    <row r="28" spans="1:21" x14ac:dyDescent="0.25">
      <c r="A28" s="4"/>
      <c r="B28" s="9" t="s">
        <v>413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176</v>
      </c>
      <c r="T28" s="4" t="s">
        <v>176</v>
      </c>
      <c r="U28" s="10" t="s">
        <v>462</v>
      </c>
    </row>
    <row r="29" spans="1:21" x14ac:dyDescent="0.25">
      <c r="A29" s="4" t="s">
        <v>1517</v>
      </c>
      <c r="B29" s="9" t="s">
        <v>473</v>
      </c>
      <c r="C29" s="9" t="s">
        <v>310</v>
      </c>
      <c r="D29" s="10" t="s">
        <v>234</v>
      </c>
      <c r="E29" s="9" t="s">
        <v>308</v>
      </c>
      <c r="F29" s="4" t="s">
        <v>307</v>
      </c>
      <c r="G29" s="4" t="s">
        <v>325</v>
      </c>
      <c r="H29" s="4" t="s">
        <v>309</v>
      </c>
      <c r="I29" s="10" t="s">
        <v>233</v>
      </c>
      <c r="J29" s="9" t="s">
        <v>308</v>
      </c>
      <c r="K29" s="4" t="s">
        <v>307</v>
      </c>
      <c r="L29" s="4" t="s">
        <v>325</v>
      </c>
      <c r="M29" s="4" t="s">
        <v>237</v>
      </c>
      <c r="N29" s="4" t="s">
        <v>237</v>
      </c>
      <c r="O29" s="4" t="s">
        <v>237</v>
      </c>
      <c r="P29" s="4" t="s">
        <v>233</v>
      </c>
      <c r="Q29" s="4" t="s">
        <v>237</v>
      </c>
      <c r="R29" s="10" t="s">
        <v>234</v>
      </c>
      <c r="S29" s="9" t="s">
        <v>473</v>
      </c>
      <c r="T29" s="4" t="s">
        <v>234</v>
      </c>
      <c r="U29" s="10" t="s">
        <v>237</v>
      </c>
    </row>
    <row r="30" spans="1:21" x14ac:dyDescent="0.25">
      <c r="A30" s="4"/>
      <c r="B30" s="9" t="s">
        <v>298</v>
      </c>
      <c r="C30" s="9" t="s">
        <v>244</v>
      </c>
      <c r="D30" s="10" t="s">
        <v>569</v>
      </c>
      <c r="E30" s="9" t="s">
        <v>271</v>
      </c>
      <c r="F30" s="4" t="s">
        <v>210</v>
      </c>
      <c r="G30" s="4" t="s">
        <v>399</v>
      </c>
      <c r="H30" s="4" t="s">
        <v>316</v>
      </c>
      <c r="I30" s="10" t="s">
        <v>315</v>
      </c>
      <c r="J30" s="9" t="s">
        <v>271</v>
      </c>
      <c r="K30" s="4" t="s">
        <v>210</v>
      </c>
      <c r="L30" s="4" t="s">
        <v>399</v>
      </c>
      <c r="M30" s="4" t="s">
        <v>245</v>
      </c>
      <c r="N30" s="4" t="s">
        <v>245</v>
      </c>
      <c r="O30" s="4" t="s">
        <v>245</v>
      </c>
      <c r="P30" s="4" t="s">
        <v>316</v>
      </c>
      <c r="Q30" s="4" t="s">
        <v>245</v>
      </c>
      <c r="R30" s="10" t="s">
        <v>315</v>
      </c>
      <c r="S30" s="9" t="s">
        <v>315</v>
      </c>
      <c r="T30" s="4" t="s">
        <v>274</v>
      </c>
      <c r="U30" s="10" t="s">
        <v>245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1518</v>
      </c>
      <c r="B32" s="9" t="s">
        <v>237</v>
      </c>
      <c r="C32" s="9" t="s">
        <v>310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233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374</v>
      </c>
      <c r="Q32" s="4" t="s">
        <v>237</v>
      </c>
      <c r="R32" s="10" t="s">
        <v>237</v>
      </c>
      <c r="S32" s="9" t="s">
        <v>237</v>
      </c>
      <c r="T32" s="4" t="s">
        <v>310</v>
      </c>
      <c r="U32" s="10" t="s">
        <v>237</v>
      </c>
    </row>
    <row r="33" spans="1:21" x14ac:dyDescent="0.25">
      <c r="A33" s="4"/>
      <c r="B33" s="9" t="s">
        <v>244</v>
      </c>
      <c r="C33" s="9" t="s">
        <v>247</v>
      </c>
      <c r="D33" s="10" t="s">
        <v>321</v>
      </c>
      <c r="E33" s="9" t="s">
        <v>246</v>
      </c>
      <c r="F33" s="4" t="s">
        <v>245</v>
      </c>
      <c r="G33" s="4" t="s">
        <v>321</v>
      </c>
      <c r="H33" s="4" t="s">
        <v>315</v>
      </c>
      <c r="I33" s="10" t="s">
        <v>245</v>
      </c>
      <c r="J33" s="9" t="s">
        <v>246</v>
      </c>
      <c r="K33" s="4" t="s">
        <v>245</v>
      </c>
      <c r="L33" s="4" t="s">
        <v>321</v>
      </c>
      <c r="M33" s="4" t="s">
        <v>245</v>
      </c>
      <c r="N33" s="4" t="s">
        <v>245</v>
      </c>
      <c r="O33" s="4" t="s">
        <v>245</v>
      </c>
      <c r="P33" s="4" t="s">
        <v>315</v>
      </c>
      <c r="Q33" s="4" t="s">
        <v>245</v>
      </c>
      <c r="R33" s="10" t="s">
        <v>245</v>
      </c>
      <c r="S33" s="9" t="s">
        <v>245</v>
      </c>
      <c r="T33" s="4" t="s">
        <v>247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1519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316</v>
      </c>
      <c r="C36" s="9" t="s">
        <v>245</v>
      </c>
      <c r="D36" s="10" t="s">
        <v>316</v>
      </c>
      <c r="E36" s="9" t="s">
        <v>245</v>
      </c>
      <c r="F36" s="4" t="s">
        <v>245</v>
      </c>
      <c r="G36" s="4" t="s">
        <v>316</v>
      </c>
      <c r="H36" s="4" t="s">
        <v>245</v>
      </c>
      <c r="I36" s="10" t="s">
        <v>245</v>
      </c>
      <c r="J36" s="9" t="s">
        <v>245</v>
      </c>
      <c r="K36" s="4" t="s">
        <v>245</v>
      </c>
      <c r="L36" s="4" t="s">
        <v>316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316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1520</v>
      </c>
      <c r="B38" s="9" t="s">
        <v>310</v>
      </c>
      <c r="C38" s="9" t="s">
        <v>308</v>
      </c>
      <c r="D38" s="10" t="s">
        <v>310</v>
      </c>
      <c r="E38" s="9" t="s">
        <v>310</v>
      </c>
      <c r="F38" s="4" t="s">
        <v>308</v>
      </c>
      <c r="G38" s="4" t="s">
        <v>308</v>
      </c>
      <c r="H38" s="4" t="s">
        <v>473</v>
      </c>
      <c r="I38" s="10" t="s">
        <v>237</v>
      </c>
      <c r="J38" s="9" t="s">
        <v>310</v>
      </c>
      <c r="K38" s="4" t="s">
        <v>308</v>
      </c>
      <c r="L38" s="4" t="s">
        <v>308</v>
      </c>
      <c r="M38" s="4" t="s">
        <v>237</v>
      </c>
      <c r="N38" s="4" t="s">
        <v>237</v>
      </c>
      <c r="O38" s="4" t="s">
        <v>237</v>
      </c>
      <c r="P38" s="4" t="s">
        <v>238</v>
      </c>
      <c r="Q38" s="4" t="s">
        <v>237</v>
      </c>
      <c r="R38" s="10" t="s">
        <v>237</v>
      </c>
      <c r="S38" s="9" t="s">
        <v>237</v>
      </c>
      <c r="T38" s="4" t="s">
        <v>308</v>
      </c>
      <c r="U38" s="10" t="s">
        <v>237</v>
      </c>
    </row>
    <row r="39" spans="1:21" x14ac:dyDescent="0.25">
      <c r="A39" s="4"/>
      <c r="B39" s="9" t="s">
        <v>224</v>
      </c>
      <c r="C39" s="9" t="s">
        <v>227</v>
      </c>
      <c r="D39" s="10" t="s">
        <v>210</v>
      </c>
      <c r="E39" s="9" t="s">
        <v>210</v>
      </c>
      <c r="F39" s="4" t="s">
        <v>315</v>
      </c>
      <c r="G39" s="4" t="s">
        <v>247</v>
      </c>
      <c r="H39" s="4" t="s">
        <v>246</v>
      </c>
      <c r="I39" s="10" t="s">
        <v>245</v>
      </c>
      <c r="J39" s="9" t="s">
        <v>210</v>
      </c>
      <c r="K39" s="4" t="s">
        <v>315</v>
      </c>
      <c r="L39" s="4" t="s">
        <v>247</v>
      </c>
      <c r="M39" s="4" t="s">
        <v>245</v>
      </c>
      <c r="N39" s="4" t="s">
        <v>245</v>
      </c>
      <c r="O39" s="4" t="s">
        <v>245</v>
      </c>
      <c r="P39" s="4" t="s">
        <v>246</v>
      </c>
      <c r="Q39" s="4" t="s">
        <v>245</v>
      </c>
      <c r="R39" s="10" t="s">
        <v>245</v>
      </c>
      <c r="S39" s="9" t="s">
        <v>245</v>
      </c>
      <c r="T39" s="4" t="s">
        <v>209</v>
      </c>
      <c r="U39" s="10" t="s">
        <v>246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1521</v>
      </c>
      <c r="B41" s="9" t="s">
        <v>236</v>
      </c>
      <c r="C41" s="9" t="s">
        <v>239</v>
      </c>
      <c r="D41" s="10" t="s">
        <v>234</v>
      </c>
      <c r="E41" s="9" t="s">
        <v>234</v>
      </c>
      <c r="F41" s="4" t="s">
        <v>239</v>
      </c>
      <c r="G41" s="4" t="s">
        <v>288</v>
      </c>
      <c r="H41" s="4" t="s">
        <v>235</v>
      </c>
      <c r="I41" s="10" t="s">
        <v>308</v>
      </c>
      <c r="J41" s="9" t="s">
        <v>234</v>
      </c>
      <c r="K41" s="4" t="s">
        <v>239</v>
      </c>
      <c r="L41" s="4" t="s">
        <v>288</v>
      </c>
      <c r="M41" s="4" t="s">
        <v>237</v>
      </c>
      <c r="N41" s="4" t="s">
        <v>237</v>
      </c>
      <c r="O41" s="4" t="s">
        <v>237</v>
      </c>
      <c r="P41" s="4" t="s">
        <v>353</v>
      </c>
      <c r="Q41" s="4" t="s">
        <v>237</v>
      </c>
      <c r="R41" s="10" t="s">
        <v>310</v>
      </c>
      <c r="S41" s="9" t="s">
        <v>358</v>
      </c>
      <c r="T41" s="4" t="s">
        <v>238</v>
      </c>
      <c r="U41" s="10" t="s">
        <v>310</v>
      </c>
    </row>
    <row r="42" spans="1:21" x14ac:dyDescent="0.25">
      <c r="A42" s="4"/>
      <c r="B42" s="9" t="s">
        <v>719</v>
      </c>
      <c r="C42" s="9" t="s">
        <v>298</v>
      </c>
      <c r="D42" s="10" t="s">
        <v>274</v>
      </c>
      <c r="E42" s="9" t="s">
        <v>274</v>
      </c>
      <c r="F42" s="4" t="s">
        <v>301</v>
      </c>
      <c r="G42" s="4" t="s">
        <v>272</v>
      </c>
      <c r="H42" s="4" t="s">
        <v>247</v>
      </c>
      <c r="I42" s="10" t="s">
        <v>316</v>
      </c>
      <c r="J42" s="9" t="s">
        <v>274</v>
      </c>
      <c r="K42" s="4" t="s">
        <v>301</v>
      </c>
      <c r="L42" s="4" t="s">
        <v>272</v>
      </c>
      <c r="M42" s="4" t="s">
        <v>245</v>
      </c>
      <c r="N42" s="4" t="s">
        <v>245</v>
      </c>
      <c r="O42" s="4" t="s">
        <v>245</v>
      </c>
      <c r="P42" s="4" t="s">
        <v>247</v>
      </c>
      <c r="Q42" s="4" t="s">
        <v>245</v>
      </c>
      <c r="R42" s="10" t="s">
        <v>316</v>
      </c>
      <c r="S42" s="9" t="s">
        <v>208</v>
      </c>
      <c r="T42" s="4" t="s">
        <v>556</v>
      </c>
      <c r="U42" s="10" t="s">
        <v>247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176</v>
      </c>
      <c r="T43" s="4" t="s">
        <v>250</v>
      </c>
      <c r="U43" s="10" t="s">
        <v>174</v>
      </c>
    </row>
    <row r="44" spans="1:21" x14ac:dyDescent="0.25">
      <c r="A44" s="4" t="s">
        <v>1522</v>
      </c>
      <c r="B44" s="9" t="s">
        <v>236</v>
      </c>
      <c r="C44" s="9" t="s">
        <v>233</v>
      </c>
      <c r="D44" s="10" t="s">
        <v>236</v>
      </c>
      <c r="E44" s="9" t="s">
        <v>307</v>
      </c>
      <c r="F44" s="4" t="s">
        <v>236</v>
      </c>
      <c r="G44" s="4" t="s">
        <v>383</v>
      </c>
      <c r="H44" s="4" t="s">
        <v>329</v>
      </c>
      <c r="I44" s="10" t="s">
        <v>325</v>
      </c>
      <c r="J44" s="9" t="s">
        <v>307</v>
      </c>
      <c r="K44" s="4" t="s">
        <v>236</v>
      </c>
      <c r="L44" s="4" t="s">
        <v>383</v>
      </c>
      <c r="M44" s="4" t="s">
        <v>237</v>
      </c>
      <c r="N44" s="4" t="s">
        <v>237</v>
      </c>
      <c r="O44" s="4" t="s">
        <v>414</v>
      </c>
      <c r="P44" s="4" t="s">
        <v>307</v>
      </c>
      <c r="Q44" s="4" t="s">
        <v>237</v>
      </c>
      <c r="R44" s="10" t="s">
        <v>329</v>
      </c>
      <c r="S44" s="9" t="s">
        <v>338</v>
      </c>
      <c r="T44" s="4" t="s">
        <v>239</v>
      </c>
      <c r="U44" s="10" t="s">
        <v>237</v>
      </c>
    </row>
    <row r="45" spans="1:21" x14ac:dyDescent="0.25">
      <c r="A45" s="4"/>
      <c r="B45" s="9" t="s">
        <v>719</v>
      </c>
      <c r="C45" s="9" t="s">
        <v>314</v>
      </c>
      <c r="D45" s="10" t="s">
        <v>429</v>
      </c>
      <c r="E45" s="9" t="s">
        <v>243</v>
      </c>
      <c r="F45" s="4" t="s">
        <v>301</v>
      </c>
      <c r="G45" s="4" t="s">
        <v>299</v>
      </c>
      <c r="H45" s="4" t="s">
        <v>210</v>
      </c>
      <c r="I45" s="10" t="s">
        <v>247</v>
      </c>
      <c r="J45" s="9" t="s">
        <v>243</v>
      </c>
      <c r="K45" s="4" t="s">
        <v>301</v>
      </c>
      <c r="L45" s="4" t="s">
        <v>299</v>
      </c>
      <c r="M45" s="4" t="s">
        <v>245</v>
      </c>
      <c r="N45" s="4" t="s">
        <v>245</v>
      </c>
      <c r="O45" s="4" t="s">
        <v>246</v>
      </c>
      <c r="P45" s="4" t="s">
        <v>316</v>
      </c>
      <c r="Q45" s="4" t="s">
        <v>245</v>
      </c>
      <c r="R45" s="10" t="s">
        <v>207</v>
      </c>
      <c r="S45" s="9" t="s">
        <v>299</v>
      </c>
      <c r="T45" s="4" t="s">
        <v>303</v>
      </c>
      <c r="U45" s="10" t="s">
        <v>316</v>
      </c>
    </row>
    <row r="46" spans="1:21" x14ac:dyDescent="0.25">
      <c r="A46" s="4"/>
      <c r="B46" s="9" t="s">
        <v>174</v>
      </c>
      <c r="C46" s="9" t="s">
        <v>250</v>
      </c>
      <c r="D46" s="10" t="s">
        <v>250</v>
      </c>
      <c r="E46" s="9" t="s">
        <v>250</v>
      </c>
      <c r="F46" s="4" t="s">
        <v>250</v>
      </c>
      <c r="G46" s="4" t="s">
        <v>250</v>
      </c>
      <c r="H46" s="4" t="s">
        <v>250</v>
      </c>
      <c r="I46" s="10" t="s">
        <v>250</v>
      </c>
      <c r="J46" s="9" t="s">
        <v>250</v>
      </c>
      <c r="K46" s="4" t="s">
        <v>250</v>
      </c>
      <c r="L46" s="4" t="s">
        <v>250</v>
      </c>
      <c r="M46" s="4" t="s">
        <v>250</v>
      </c>
      <c r="N46" s="4" t="s">
        <v>250</v>
      </c>
      <c r="O46" s="4" t="s">
        <v>250</v>
      </c>
      <c r="P46" s="4" t="s">
        <v>250</v>
      </c>
      <c r="Q46" s="4" t="s">
        <v>250</v>
      </c>
      <c r="R46" s="10" t="s">
        <v>250</v>
      </c>
      <c r="S46" s="9" t="s">
        <v>413</v>
      </c>
      <c r="T46" s="4" t="s">
        <v>174</v>
      </c>
      <c r="U46" s="10" t="s">
        <v>174</v>
      </c>
    </row>
    <row r="47" spans="1:21" x14ac:dyDescent="0.25">
      <c r="A47" s="4" t="s">
        <v>319</v>
      </c>
      <c r="B47" s="9" t="s">
        <v>237</v>
      </c>
      <c r="C47" s="9" t="s">
        <v>310</v>
      </c>
      <c r="D47" s="10" t="s">
        <v>237</v>
      </c>
      <c r="E47" s="9" t="s">
        <v>237</v>
      </c>
      <c r="F47" s="4" t="s">
        <v>310</v>
      </c>
      <c r="G47" s="4" t="s">
        <v>237</v>
      </c>
      <c r="H47" s="4" t="s">
        <v>237</v>
      </c>
      <c r="I47" s="10" t="s">
        <v>237</v>
      </c>
      <c r="J47" s="9" t="s">
        <v>237</v>
      </c>
      <c r="K47" s="4" t="s">
        <v>310</v>
      </c>
      <c r="L47" s="4" t="s">
        <v>237</v>
      </c>
      <c r="M47" s="4" t="s">
        <v>237</v>
      </c>
      <c r="N47" s="4" t="s">
        <v>237</v>
      </c>
      <c r="O47" s="4" t="s">
        <v>237</v>
      </c>
      <c r="P47" s="4" t="s">
        <v>237</v>
      </c>
      <c r="Q47" s="4" t="s">
        <v>237</v>
      </c>
      <c r="R47" s="10" t="s">
        <v>237</v>
      </c>
      <c r="S47" s="9" t="s">
        <v>237</v>
      </c>
      <c r="T47" s="4" t="s">
        <v>237</v>
      </c>
      <c r="U47" s="10" t="s">
        <v>237</v>
      </c>
    </row>
    <row r="48" spans="1:21" x14ac:dyDescent="0.25">
      <c r="A48" s="4"/>
      <c r="B48" s="9" t="s">
        <v>247</v>
      </c>
      <c r="C48" s="9" t="s">
        <v>315</v>
      </c>
      <c r="D48" s="10" t="s">
        <v>316</v>
      </c>
      <c r="E48" s="9" t="s">
        <v>315</v>
      </c>
      <c r="F48" s="4" t="s">
        <v>316</v>
      </c>
      <c r="G48" s="4" t="s">
        <v>245</v>
      </c>
      <c r="H48" s="4" t="s">
        <v>245</v>
      </c>
      <c r="I48" s="10" t="s">
        <v>245</v>
      </c>
      <c r="J48" s="9" t="s">
        <v>315</v>
      </c>
      <c r="K48" s="4" t="s">
        <v>316</v>
      </c>
      <c r="L48" s="4" t="s">
        <v>245</v>
      </c>
      <c r="M48" s="4" t="s">
        <v>245</v>
      </c>
      <c r="N48" s="4" t="s">
        <v>245</v>
      </c>
      <c r="O48" s="4" t="s">
        <v>245</v>
      </c>
      <c r="P48" s="4" t="s">
        <v>245</v>
      </c>
      <c r="Q48" s="4" t="s">
        <v>245</v>
      </c>
      <c r="R48" s="10" t="s">
        <v>245</v>
      </c>
      <c r="S48" s="9" t="s">
        <v>245</v>
      </c>
      <c r="T48" s="4" t="s">
        <v>315</v>
      </c>
      <c r="U48" s="10" t="s">
        <v>316</v>
      </c>
    </row>
    <row r="49" spans="1:21" x14ac:dyDescent="0.25">
      <c r="A49" s="4"/>
      <c r="B49" s="9" t="s">
        <v>250</v>
      </c>
      <c r="C49" s="9" t="s">
        <v>250</v>
      </c>
      <c r="D49" s="10" t="s">
        <v>250</v>
      </c>
      <c r="E49" s="9" t="s">
        <v>250</v>
      </c>
      <c r="F49" s="4" t="s">
        <v>250</v>
      </c>
      <c r="G49" s="4" t="s">
        <v>250</v>
      </c>
      <c r="H49" s="4" t="s">
        <v>250</v>
      </c>
      <c r="I49" s="10" t="s">
        <v>250</v>
      </c>
      <c r="J49" s="9" t="s">
        <v>250</v>
      </c>
      <c r="K49" s="4" t="s">
        <v>250</v>
      </c>
      <c r="L49" s="4" t="s">
        <v>250</v>
      </c>
      <c r="M49" s="4" t="s">
        <v>250</v>
      </c>
      <c r="N49" s="4" t="s">
        <v>250</v>
      </c>
      <c r="O49" s="4" t="s">
        <v>250</v>
      </c>
      <c r="P49" s="4" t="s">
        <v>250</v>
      </c>
      <c r="Q49" s="4" t="s">
        <v>250</v>
      </c>
      <c r="R49" s="10" t="s">
        <v>250</v>
      </c>
      <c r="S49" s="9" t="s">
        <v>250</v>
      </c>
      <c r="T49" s="4" t="s">
        <v>250</v>
      </c>
      <c r="U49" s="10" t="s">
        <v>250</v>
      </c>
    </row>
    <row r="50" spans="1:21" x14ac:dyDescent="0.25">
      <c r="A50" s="4" t="s">
        <v>320</v>
      </c>
      <c r="B50" s="9" t="s">
        <v>309</v>
      </c>
      <c r="C50" s="9" t="s">
        <v>309</v>
      </c>
      <c r="D50" s="10" t="s">
        <v>309</v>
      </c>
      <c r="E50" s="9" t="s">
        <v>308</v>
      </c>
      <c r="F50" s="4" t="s">
        <v>309</v>
      </c>
      <c r="G50" s="4" t="s">
        <v>309</v>
      </c>
      <c r="H50" s="4" t="s">
        <v>383</v>
      </c>
      <c r="I50" s="10" t="s">
        <v>238</v>
      </c>
      <c r="J50" s="9" t="s">
        <v>308</v>
      </c>
      <c r="K50" s="4" t="s">
        <v>309</v>
      </c>
      <c r="L50" s="4" t="s">
        <v>309</v>
      </c>
      <c r="M50" s="4" t="s">
        <v>237</v>
      </c>
      <c r="N50" s="4" t="s">
        <v>237</v>
      </c>
      <c r="O50" s="4" t="s">
        <v>477</v>
      </c>
      <c r="P50" s="4" t="s">
        <v>237</v>
      </c>
      <c r="Q50" s="4" t="s">
        <v>255</v>
      </c>
      <c r="R50" s="10" t="s">
        <v>236</v>
      </c>
      <c r="S50" s="9" t="s">
        <v>237</v>
      </c>
      <c r="T50" s="4" t="s">
        <v>307</v>
      </c>
      <c r="U50" s="10" t="s">
        <v>310</v>
      </c>
    </row>
    <row r="51" spans="1:21" x14ac:dyDescent="0.25">
      <c r="A51" s="4" t="s">
        <v>320</v>
      </c>
      <c r="B51" s="9" t="s">
        <v>389</v>
      </c>
      <c r="C51" s="9" t="s">
        <v>209</v>
      </c>
      <c r="D51" s="10" t="s">
        <v>208</v>
      </c>
      <c r="E51" s="9" t="s">
        <v>301</v>
      </c>
      <c r="F51" s="4" t="s">
        <v>244</v>
      </c>
      <c r="G51" s="4" t="s">
        <v>270</v>
      </c>
      <c r="H51" s="4" t="s">
        <v>244</v>
      </c>
      <c r="I51" s="10" t="s">
        <v>247</v>
      </c>
      <c r="J51" s="9" t="s">
        <v>301</v>
      </c>
      <c r="K51" s="4" t="s">
        <v>244</v>
      </c>
      <c r="L51" s="4" t="s">
        <v>270</v>
      </c>
      <c r="M51" s="4" t="s">
        <v>245</v>
      </c>
      <c r="N51" s="4" t="s">
        <v>245</v>
      </c>
      <c r="O51" s="4" t="s">
        <v>315</v>
      </c>
      <c r="P51" s="4" t="s">
        <v>245</v>
      </c>
      <c r="Q51" s="4" t="s">
        <v>246</v>
      </c>
      <c r="R51" s="10" t="s">
        <v>247</v>
      </c>
      <c r="S51" s="9" t="s">
        <v>321</v>
      </c>
      <c r="T51" s="4" t="s">
        <v>269</v>
      </c>
      <c r="U51" s="10" t="s">
        <v>246</v>
      </c>
    </row>
    <row r="52" spans="1:21" x14ac:dyDescent="0.25">
      <c r="A52" s="4" t="s">
        <v>320</v>
      </c>
      <c r="B52" s="9" t="s">
        <v>170</v>
      </c>
      <c r="C52" s="9" t="s">
        <v>250</v>
      </c>
      <c r="D52" s="10" t="s">
        <v>250</v>
      </c>
      <c r="E52" s="9" t="s">
        <v>250</v>
      </c>
      <c r="F52" s="4" t="s">
        <v>250</v>
      </c>
      <c r="G52" s="4" t="s">
        <v>250</v>
      </c>
      <c r="H52" s="4" t="s">
        <v>250</v>
      </c>
      <c r="I52" s="10" t="s">
        <v>250</v>
      </c>
      <c r="J52" s="9" t="s">
        <v>170</v>
      </c>
      <c r="K52" s="4" t="s">
        <v>250</v>
      </c>
      <c r="L52" s="4" t="s">
        <v>250</v>
      </c>
      <c r="M52" s="4" t="s">
        <v>250</v>
      </c>
      <c r="N52" s="4" t="s">
        <v>250</v>
      </c>
      <c r="O52" s="4" t="s">
        <v>165</v>
      </c>
      <c r="P52" s="4" t="s">
        <v>250</v>
      </c>
      <c r="Q52" s="4" t="s">
        <v>250</v>
      </c>
      <c r="R52" s="10" t="s">
        <v>250</v>
      </c>
      <c r="S52" s="9" t="s">
        <v>250</v>
      </c>
      <c r="T52" s="4" t="s">
        <v>250</v>
      </c>
      <c r="U52" s="10" t="s">
        <v>250</v>
      </c>
    </row>
    <row r="53" spans="1:21" x14ac:dyDescent="0.25">
      <c r="A53" s="4" t="s">
        <v>322</v>
      </c>
      <c r="B53" s="9" t="s">
        <v>237</v>
      </c>
      <c r="C53" s="9" t="s">
        <v>237</v>
      </c>
      <c r="D53" s="10" t="s">
        <v>237</v>
      </c>
      <c r="E53" s="9" t="s">
        <v>237</v>
      </c>
      <c r="F53" s="4" t="s">
        <v>310</v>
      </c>
      <c r="G53" s="4" t="s">
        <v>237</v>
      </c>
      <c r="H53" s="4" t="s">
        <v>237</v>
      </c>
      <c r="I53" s="10" t="s">
        <v>237</v>
      </c>
      <c r="J53" s="9" t="s">
        <v>237</v>
      </c>
      <c r="K53" s="4" t="s">
        <v>310</v>
      </c>
      <c r="L53" s="4" t="s">
        <v>237</v>
      </c>
      <c r="M53" s="4" t="s">
        <v>237</v>
      </c>
      <c r="N53" s="4" t="s">
        <v>237</v>
      </c>
      <c r="O53" s="4" t="s">
        <v>237</v>
      </c>
      <c r="P53" s="4" t="s">
        <v>237</v>
      </c>
      <c r="Q53" s="4" t="s">
        <v>237</v>
      </c>
      <c r="R53" s="10" t="s">
        <v>237</v>
      </c>
      <c r="S53" s="9" t="s">
        <v>237</v>
      </c>
      <c r="T53" s="4" t="s">
        <v>237</v>
      </c>
      <c r="U53" s="10" t="s">
        <v>237</v>
      </c>
    </row>
    <row r="54" spans="1:21" x14ac:dyDescent="0.25">
      <c r="A54" s="4" t="s">
        <v>322</v>
      </c>
      <c r="B54" s="9" t="s">
        <v>316</v>
      </c>
      <c r="C54" s="9" t="s">
        <v>316</v>
      </c>
      <c r="D54" s="10" t="s">
        <v>245</v>
      </c>
      <c r="E54" s="9" t="s">
        <v>245</v>
      </c>
      <c r="F54" s="4" t="s">
        <v>316</v>
      </c>
      <c r="G54" s="4" t="s">
        <v>245</v>
      </c>
      <c r="H54" s="4" t="s">
        <v>245</v>
      </c>
      <c r="I54" s="10" t="s">
        <v>245</v>
      </c>
      <c r="J54" s="9" t="s">
        <v>245</v>
      </c>
      <c r="K54" s="4" t="s">
        <v>316</v>
      </c>
      <c r="L54" s="4" t="s">
        <v>245</v>
      </c>
      <c r="M54" s="4" t="s">
        <v>245</v>
      </c>
      <c r="N54" s="4" t="s">
        <v>245</v>
      </c>
      <c r="O54" s="4" t="s">
        <v>245</v>
      </c>
      <c r="P54" s="4" t="s">
        <v>245</v>
      </c>
      <c r="Q54" s="4" t="s">
        <v>245</v>
      </c>
      <c r="R54" s="10" t="s">
        <v>245</v>
      </c>
      <c r="S54" s="9" t="s">
        <v>245</v>
      </c>
      <c r="T54" s="4" t="s">
        <v>316</v>
      </c>
      <c r="U54" s="10" t="s">
        <v>245</v>
      </c>
    </row>
    <row r="55" spans="1:21" x14ac:dyDescent="0.25">
      <c r="A55" s="4" t="s">
        <v>322</v>
      </c>
      <c r="B55" s="9" t="s">
        <v>250</v>
      </c>
      <c r="C55" s="9" t="s">
        <v>250</v>
      </c>
      <c r="D55" s="10" t="s">
        <v>250</v>
      </c>
      <c r="E55" s="9" t="s">
        <v>250</v>
      </c>
      <c r="F55" s="4" t="s">
        <v>250</v>
      </c>
      <c r="G55" s="4" t="s">
        <v>250</v>
      </c>
      <c r="H55" s="4" t="s">
        <v>250</v>
      </c>
      <c r="I55" s="10" t="s">
        <v>250</v>
      </c>
      <c r="J55" s="9" t="s">
        <v>250</v>
      </c>
      <c r="K55" s="4" t="s">
        <v>250</v>
      </c>
      <c r="L55" s="4" t="s">
        <v>250</v>
      </c>
      <c r="M55" s="4" t="s">
        <v>250</v>
      </c>
      <c r="N55" s="4" t="s">
        <v>250</v>
      </c>
      <c r="O55" s="4" t="s">
        <v>250</v>
      </c>
      <c r="P55" s="4" t="s">
        <v>250</v>
      </c>
      <c r="Q55" s="4" t="s">
        <v>250</v>
      </c>
      <c r="R55" s="10" t="s">
        <v>250</v>
      </c>
      <c r="S55" s="9" t="s">
        <v>250</v>
      </c>
      <c r="T55" s="4" t="s">
        <v>250</v>
      </c>
      <c r="U55" s="10" t="s">
        <v>250</v>
      </c>
    </row>
    <row r="56" spans="1:2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57" priority="13">
      <formula>$B$18&gt;0</formula>
    </cfRule>
  </conditionalFormatting>
  <conditionalFormatting sqref="A22:U22">
    <cfRule type="expression" dxfId="856" priority="12">
      <formula>A22&lt;&gt;""</formula>
    </cfRule>
  </conditionalFormatting>
  <conditionalFormatting sqref="A25:U25">
    <cfRule type="expression" dxfId="855" priority="11">
      <formula>A25&lt;&gt;""</formula>
    </cfRule>
  </conditionalFormatting>
  <conditionalFormatting sqref="A28:U28">
    <cfRule type="expression" dxfId="854" priority="10">
      <formula>A28&lt;&gt;""</formula>
    </cfRule>
  </conditionalFormatting>
  <conditionalFormatting sqref="A31:U31">
    <cfRule type="expression" dxfId="853" priority="9">
      <formula>A31&lt;&gt;""</formula>
    </cfRule>
  </conditionalFormatting>
  <conditionalFormatting sqref="A34:U34">
    <cfRule type="expression" dxfId="852" priority="8">
      <formula>A34&lt;&gt;""</formula>
    </cfRule>
  </conditionalFormatting>
  <conditionalFormatting sqref="A37:U37">
    <cfRule type="expression" dxfId="851" priority="7">
      <formula>A37&lt;&gt;""</formula>
    </cfRule>
  </conditionalFormatting>
  <conditionalFormatting sqref="A40:U40">
    <cfRule type="expression" dxfId="850" priority="6">
      <formula>A40&lt;&gt;""</formula>
    </cfRule>
  </conditionalFormatting>
  <conditionalFormatting sqref="A43:U43">
    <cfRule type="expression" dxfId="849" priority="5">
      <formula>A43&lt;&gt;""</formula>
    </cfRule>
  </conditionalFormatting>
  <conditionalFormatting sqref="A46:U46">
    <cfRule type="expression" dxfId="848" priority="4">
      <formula>A46&lt;&gt;""</formula>
    </cfRule>
  </conditionalFormatting>
  <conditionalFormatting sqref="A49:U49">
    <cfRule type="expression" dxfId="847" priority="3">
      <formula>A49&lt;&gt;""</formula>
    </cfRule>
  </conditionalFormatting>
  <conditionalFormatting sqref="A52:U52">
    <cfRule type="expression" dxfId="846" priority="2">
      <formula>A52&lt;&gt;""</formula>
    </cfRule>
  </conditionalFormatting>
  <conditionalFormatting sqref="A55:U55">
    <cfRule type="expression" dxfId="84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1523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1168</v>
      </c>
      <c r="B20" s="9" t="s">
        <v>342</v>
      </c>
      <c r="C20" s="9" t="s">
        <v>285</v>
      </c>
      <c r="D20" s="10" t="s">
        <v>359</v>
      </c>
      <c r="E20" s="9" t="s">
        <v>291</v>
      </c>
      <c r="F20" s="4" t="s">
        <v>414</v>
      </c>
      <c r="G20" s="4" t="s">
        <v>354</v>
      </c>
      <c r="H20" s="4" t="s">
        <v>338</v>
      </c>
      <c r="I20" s="10" t="s">
        <v>414</v>
      </c>
      <c r="J20" s="9" t="s">
        <v>291</v>
      </c>
      <c r="K20" s="4" t="s">
        <v>414</v>
      </c>
      <c r="L20" s="4" t="s">
        <v>354</v>
      </c>
      <c r="M20" s="4" t="s">
        <v>383</v>
      </c>
      <c r="N20" s="4" t="s">
        <v>338</v>
      </c>
      <c r="O20" s="4" t="s">
        <v>339</v>
      </c>
      <c r="P20" s="4" t="s">
        <v>233</v>
      </c>
      <c r="Q20" s="4" t="s">
        <v>480</v>
      </c>
      <c r="R20" s="10" t="s">
        <v>285</v>
      </c>
      <c r="S20" s="9" t="s">
        <v>359</v>
      </c>
      <c r="T20" s="4" t="s">
        <v>497</v>
      </c>
      <c r="U20" s="10" t="s">
        <v>239</v>
      </c>
    </row>
    <row r="21" spans="1:21" x14ac:dyDescent="0.25">
      <c r="A21" s="4"/>
      <c r="B21" s="9" t="s">
        <v>1524</v>
      </c>
      <c r="C21" s="9" t="s">
        <v>1525</v>
      </c>
      <c r="D21" s="10" t="s">
        <v>404</v>
      </c>
      <c r="E21" s="9" t="s">
        <v>1218</v>
      </c>
      <c r="F21" s="4" t="s">
        <v>635</v>
      </c>
      <c r="G21" s="4" t="s">
        <v>922</v>
      </c>
      <c r="H21" s="4" t="s">
        <v>538</v>
      </c>
      <c r="I21" s="10" t="s">
        <v>224</v>
      </c>
      <c r="J21" s="9" t="s">
        <v>1218</v>
      </c>
      <c r="K21" s="4" t="s">
        <v>635</v>
      </c>
      <c r="L21" s="4" t="s">
        <v>922</v>
      </c>
      <c r="M21" s="4" t="s">
        <v>246</v>
      </c>
      <c r="N21" s="4" t="s">
        <v>244</v>
      </c>
      <c r="O21" s="4" t="s">
        <v>301</v>
      </c>
      <c r="P21" s="4" t="s">
        <v>246</v>
      </c>
      <c r="Q21" s="4" t="s">
        <v>244</v>
      </c>
      <c r="R21" s="10" t="s">
        <v>269</v>
      </c>
      <c r="S21" s="9" t="s">
        <v>249</v>
      </c>
      <c r="T21" s="4" t="s">
        <v>1153</v>
      </c>
      <c r="U21" s="10" t="s">
        <v>274</v>
      </c>
    </row>
    <row r="22" spans="1:21" x14ac:dyDescent="0.25">
      <c r="A22" s="4"/>
      <c r="B22" s="9" t="s">
        <v>413</v>
      </c>
      <c r="C22" s="9" t="s">
        <v>159</v>
      </c>
      <c r="D22" s="10" t="s">
        <v>158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564</v>
      </c>
      <c r="K22" s="4" t="s">
        <v>165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172</v>
      </c>
      <c r="Q22" s="4" t="s">
        <v>171</v>
      </c>
      <c r="R22" s="10" t="s">
        <v>250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1170</v>
      </c>
      <c r="B23" s="9" t="s">
        <v>374</v>
      </c>
      <c r="C23" s="9" t="s">
        <v>289</v>
      </c>
      <c r="D23" s="10" t="s">
        <v>326</v>
      </c>
      <c r="E23" s="9" t="s">
        <v>326</v>
      </c>
      <c r="F23" s="4" t="s">
        <v>327</v>
      </c>
      <c r="G23" s="4" t="s">
        <v>358</v>
      </c>
      <c r="H23" s="4" t="s">
        <v>384</v>
      </c>
      <c r="I23" s="10" t="s">
        <v>374</v>
      </c>
      <c r="J23" s="9" t="s">
        <v>326</v>
      </c>
      <c r="K23" s="4" t="s">
        <v>327</v>
      </c>
      <c r="L23" s="4" t="s">
        <v>358</v>
      </c>
      <c r="M23" s="4" t="s">
        <v>254</v>
      </c>
      <c r="N23" s="4" t="s">
        <v>235</v>
      </c>
      <c r="O23" s="4" t="s">
        <v>339</v>
      </c>
      <c r="P23" s="4" t="s">
        <v>359</v>
      </c>
      <c r="Q23" s="4" t="s">
        <v>326</v>
      </c>
      <c r="R23" s="10" t="s">
        <v>233</v>
      </c>
      <c r="S23" s="9" t="s">
        <v>374</v>
      </c>
      <c r="T23" s="4" t="s">
        <v>355</v>
      </c>
      <c r="U23" s="10" t="s">
        <v>473</v>
      </c>
    </row>
    <row r="24" spans="1:21" x14ac:dyDescent="0.25">
      <c r="A24" s="4"/>
      <c r="B24" s="9" t="s">
        <v>1076</v>
      </c>
      <c r="C24" s="9" t="s">
        <v>644</v>
      </c>
      <c r="D24" s="10" t="s">
        <v>240</v>
      </c>
      <c r="E24" s="9" t="s">
        <v>1526</v>
      </c>
      <c r="F24" s="4" t="s">
        <v>249</v>
      </c>
      <c r="G24" s="4" t="s">
        <v>719</v>
      </c>
      <c r="H24" s="4" t="s">
        <v>408</v>
      </c>
      <c r="I24" s="10" t="s">
        <v>273</v>
      </c>
      <c r="J24" s="9" t="s">
        <v>1526</v>
      </c>
      <c r="K24" s="4" t="s">
        <v>249</v>
      </c>
      <c r="L24" s="4" t="s">
        <v>719</v>
      </c>
      <c r="M24" s="4" t="s">
        <v>270</v>
      </c>
      <c r="N24" s="4" t="s">
        <v>246</v>
      </c>
      <c r="O24" s="4" t="s">
        <v>301</v>
      </c>
      <c r="P24" s="4" t="s">
        <v>300</v>
      </c>
      <c r="Q24" s="4" t="s">
        <v>316</v>
      </c>
      <c r="R24" s="10" t="s">
        <v>300</v>
      </c>
      <c r="S24" s="9" t="s">
        <v>410</v>
      </c>
      <c r="T24" s="4" t="s">
        <v>804</v>
      </c>
      <c r="U24" s="10" t="s">
        <v>399</v>
      </c>
    </row>
    <row r="25" spans="1:21" x14ac:dyDescent="0.25">
      <c r="A25" s="4"/>
      <c r="B25" s="9" t="s">
        <v>176</v>
      </c>
      <c r="C25" s="9" t="s">
        <v>250</v>
      </c>
      <c r="D25" s="10" t="s">
        <v>250</v>
      </c>
      <c r="E25" s="9" t="s">
        <v>162</v>
      </c>
      <c r="F25" s="4" t="s">
        <v>250</v>
      </c>
      <c r="G25" s="4" t="s">
        <v>160</v>
      </c>
      <c r="H25" s="4" t="s">
        <v>250</v>
      </c>
      <c r="I25" s="10" t="s">
        <v>250</v>
      </c>
      <c r="J25" s="9" t="s">
        <v>167</v>
      </c>
      <c r="K25" s="4" t="s">
        <v>250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176</v>
      </c>
      <c r="U25" s="10" t="s">
        <v>175</v>
      </c>
    </row>
    <row r="26" spans="1:21" x14ac:dyDescent="0.25">
      <c r="A26" s="4" t="s">
        <v>1171</v>
      </c>
      <c r="B26" s="9" t="s">
        <v>326</v>
      </c>
      <c r="C26" s="9" t="s">
        <v>383</v>
      </c>
      <c r="D26" s="10" t="s">
        <v>325</v>
      </c>
      <c r="E26" s="9" t="s">
        <v>325</v>
      </c>
      <c r="F26" s="4" t="s">
        <v>235</v>
      </c>
      <c r="G26" s="4" t="s">
        <v>328</v>
      </c>
      <c r="H26" s="4" t="s">
        <v>358</v>
      </c>
      <c r="I26" s="10" t="s">
        <v>238</v>
      </c>
      <c r="J26" s="9" t="s">
        <v>325</v>
      </c>
      <c r="K26" s="4" t="s">
        <v>235</v>
      </c>
      <c r="L26" s="4" t="s">
        <v>328</v>
      </c>
      <c r="M26" s="4" t="s">
        <v>325</v>
      </c>
      <c r="N26" s="4" t="s">
        <v>260</v>
      </c>
      <c r="O26" s="4" t="s">
        <v>338</v>
      </c>
      <c r="P26" s="4" t="s">
        <v>342</v>
      </c>
      <c r="Q26" s="4" t="s">
        <v>237</v>
      </c>
      <c r="R26" s="10" t="s">
        <v>234</v>
      </c>
      <c r="S26" s="9" t="s">
        <v>340</v>
      </c>
      <c r="T26" s="4" t="s">
        <v>288</v>
      </c>
      <c r="U26" s="10" t="s">
        <v>234</v>
      </c>
    </row>
    <row r="27" spans="1:21" x14ac:dyDescent="0.25">
      <c r="A27" s="4"/>
      <c r="B27" s="9" t="s">
        <v>989</v>
      </c>
      <c r="C27" s="9" t="s">
        <v>424</v>
      </c>
      <c r="D27" s="10" t="s">
        <v>689</v>
      </c>
      <c r="E27" s="9" t="s">
        <v>589</v>
      </c>
      <c r="F27" s="4" t="s">
        <v>243</v>
      </c>
      <c r="G27" s="4" t="s">
        <v>312</v>
      </c>
      <c r="H27" s="4" t="s">
        <v>594</v>
      </c>
      <c r="I27" s="10" t="s">
        <v>300</v>
      </c>
      <c r="J27" s="9" t="s">
        <v>589</v>
      </c>
      <c r="K27" s="4" t="s">
        <v>243</v>
      </c>
      <c r="L27" s="4" t="s">
        <v>312</v>
      </c>
      <c r="M27" s="4" t="s">
        <v>246</v>
      </c>
      <c r="N27" s="4" t="s">
        <v>300</v>
      </c>
      <c r="O27" s="4" t="s">
        <v>301</v>
      </c>
      <c r="P27" s="4" t="s">
        <v>210</v>
      </c>
      <c r="Q27" s="4" t="s">
        <v>245</v>
      </c>
      <c r="R27" s="10" t="s">
        <v>270</v>
      </c>
      <c r="S27" s="9" t="s">
        <v>318</v>
      </c>
      <c r="T27" s="4" t="s">
        <v>868</v>
      </c>
      <c r="U27" s="10" t="s">
        <v>410</v>
      </c>
    </row>
    <row r="28" spans="1:21" x14ac:dyDescent="0.25">
      <c r="A28" s="4"/>
      <c r="B28" s="9" t="s">
        <v>436</v>
      </c>
      <c r="C28" s="9" t="s">
        <v>250</v>
      </c>
      <c r="D28" s="10" t="s">
        <v>250</v>
      </c>
      <c r="E28" s="9" t="s">
        <v>162</v>
      </c>
      <c r="F28" s="4" t="s">
        <v>250</v>
      </c>
      <c r="G28" s="4" t="s">
        <v>160</v>
      </c>
      <c r="H28" s="4" t="s">
        <v>250</v>
      </c>
      <c r="I28" s="10" t="s">
        <v>250</v>
      </c>
      <c r="J28" s="9" t="s">
        <v>747</v>
      </c>
      <c r="K28" s="4" t="s">
        <v>169</v>
      </c>
      <c r="L28" s="4" t="s">
        <v>165</v>
      </c>
      <c r="M28" s="4" t="s">
        <v>250</v>
      </c>
      <c r="N28" s="4" t="s">
        <v>735</v>
      </c>
      <c r="O28" s="4" t="s">
        <v>165</v>
      </c>
      <c r="P28" s="4" t="s">
        <v>250</v>
      </c>
      <c r="Q28" s="4" t="s">
        <v>250</v>
      </c>
      <c r="R28" s="10" t="s">
        <v>169</v>
      </c>
      <c r="S28" s="9" t="s">
        <v>413</v>
      </c>
      <c r="T28" s="4" t="s">
        <v>461</v>
      </c>
      <c r="U28" s="10" t="s">
        <v>462</v>
      </c>
    </row>
    <row r="29" spans="1:21" x14ac:dyDescent="0.25">
      <c r="A29" s="4" t="s">
        <v>1173</v>
      </c>
      <c r="B29" s="9" t="s">
        <v>235</v>
      </c>
      <c r="C29" s="9" t="s">
        <v>325</v>
      </c>
      <c r="D29" s="10" t="s">
        <v>326</v>
      </c>
      <c r="E29" s="9" t="s">
        <v>239</v>
      </c>
      <c r="F29" s="4" t="s">
        <v>383</v>
      </c>
      <c r="G29" s="4" t="s">
        <v>327</v>
      </c>
      <c r="H29" s="4" t="s">
        <v>374</v>
      </c>
      <c r="I29" s="10" t="s">
        <v>238</v>
      </c>
      <c r="J29" s="9" t="s">
        <v>239</v>
      </c>
      <c r="K29" s="4" t="s">
        <v>383</v>
      </c>
      <c r="L29" s="4" t="s">
        <v>327</v>
      </c>
      <c r="M29" s="4" t="s">
        <v>326</v>
      </c>
      <c r="N29" s="4" t="s">
        <v>233</v>
      </c>
      <c r="O29" s="4" t="s">
        <v>237</v>
      </c>
      <c r="P29" s="4" t="s">
        <v>341</v>
      </c>
      <c r="Q29" s="4" t="s">
        <v>237</v>
      </c>
      <c r="R29" s="10" t="s">
        <v>355</v>
      </c>
      <c r="S29" s="9" t="s">
        <v>328</v>
      </c>
      <c r="T29" s="4" t="s">
        <v>325</v>
      </c>
      <c r="U29" s="10" t="s">
        <v>325</v>
      </c>
    </row>
    <row r="30" spans="1:21" x14ac:dyDescent="0.25">
      <c r="A30" s="4"/>
      <c r="B30" s="9" t="s">
        <v>974</v>
      </c>
      <c r="C30" s="9" t="s">
        <v>365</v>
      </c>
      <c r="D30" s="10" t="s">
        <v>386</v>
      </c>
      <c r="E30" s="9" t="s">
        <v>513</v>
      </c>
      <c r="F30" s="4" t="s">
        <v>225</v>
      </c>
      <c r="G30" s="4" t="s">
        <v>635</v>
      </c>
      <c r="H30" s="4" t="s">
        <v>399</v>
      </c>
      <c r="I30" s="10" t="s">
        <v>300</v>
      </c>
      <c r="J30" s="9" t="s">
        <v>513</v>
      </c>
      <c r="K30" s="4" t="s">
        <v>225</v>
      </c>
      <c r="L30" s="4" t="s">
        <v>635</v>
      </c>
      <c r="M30" s="4" t="s">
        <v>246</v>
      </c>
      <c r="N30" s="4" t="s">
        <v>316</v>
      </c>
      <c r="O30" s="4" t="s">
        <v>245</v>
      </c>
      <c r="P30" s="4" t="s">
        <v>300</v>
      </c>
      <c r="Q30" s="4" t="s">
        <v>245</v>
      </c>
      <c r="R30" s="10" t="s">
        <v>206</v>
      </c>
      <c r="S30" s="9" t="s">
        <v>314</v>
      </c>
      <c r="T30" s="4" t="s">
        <v>335</v>
      </c>
      <c r="U30" s="10" t="s">
        <v>537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1174</v>
      </c>
      <c r="B32" s="9" t="s">
        <v>359</v>
      </c>
      <c r="C32" s="9" t="s">
        <v>328</v>
      </c>
      <c r="D32" s="10" t="s">
        <v>291</v>
      </c>
      <c r="E32" s="9" t="s">
        <v>339</v>
      </c>
      <c r="F32" s="4" t="s">
        <v>402</v>
      </c>
      <c r="G32" s="4" t="s">
        <v>288</v>
      </c>
      <c r="H32" s="4" t="s">
        <v>236</v>
      </c>
      <c r="I32" s="10" t="s">
        <v>283</v>
      </c>
      <c r="J32" s="9" t="s">
        <v>339</v>
      </c>
      <c r="K32" s="4" t="s">
        <v>402</v>
      </c>
      <c r="L32" s="4" t="s">
        <v>288</v>
      </c>
      <c r="M32" s="4" t="s">
        <v>327</v>
      </c>
      <c r="N32" s="4" t="s">
        <v>237</v>
      </c>
      <c r="O32" s="4" t="s">
        <v>308</v>
      </c>
      <c r="P32" s="4" t="s">
        <v>473</v>
      </c>
      <c r="Q32" s="4" t="s">
        <v>353</v>
      </c>
      <c r="R32" s="10" t="s">
        <v>339</v>
      </c>
      <c r="S32" s="9" t="s">
        <v>239</v>
      </c>
      <c r="T32" s="4" t="s">
        <v>327</v>
      </c>
      <c r="U32" s="10" t="s">
        <v>546</v>
      </c>
    </row>
    <row r="33" spans="1:21" x14ac:dyDescent="0.25">
      <c r="A33" s="4"/>
      <c r="B33" s="9" t="s">
        <v>1094</v>
      </c>
      <c r="C33" s="9" t="s">
        <v>726</v>
      </c>
      <c r="D33" s="10" t="s">
        <v>1161</v>
      </c>
      <c r="E33" s="9" t="s">
        <v>574</v>
      </c>
      <c r="F33" s="4" t="s">
        <v>805</v>
      </c>
      <c r="G33" s="4" t="s">
        <v>1156</v>
      </c>
      <c r="H33" s="4" t="s">
        <v>207</v>
      </c>
      <c r="I33" s="10" t="s">
        <v>272</v>
      </c>
      <c r="J33" s="9" t="s">
        <v>574</v>
      </c>
      <c r="K33" s="4" t="s">
        <v>805</v>
      </c>
      <c r="L33" s="4" t="s">
        <v>1156</v>
      </c>
      <c r="M33" s="4" t="s">
        <v>246</v>
      </c>
      <c r="N33" s="4" t="s">
        <v>245</v>
      </c>
      <c r="O33" s="4" t="s">
        <v>316</v>
      </c>
      <c r="P33" s="4" t="s">
        <v>316</v>
      </c>
      <c r="Q33" s="4" t="s">
        <v>246</v>
      </c>
      <c r="R33" s="10" t="s">
        <v>594</v>
      </c>
      <c r="S33" s="9" t="s">
        <v>209</v>
      </c>
      <c r="T33" s="4" t="s">
        <v>933</v>
      </c>
      <c r="U33" s="10" t="s">
        <v>909</v>
      </c>
    </row>
    <row r="34" spans="1:21" x14ac:dyDescent="0.25">
      <c r="A34" s="4"/>
      <c r="B34" s="9" t="s">
        <v>1527</v>
      </c>
      <c r="C34" s="9" t="s">
        <v>159</v>
      </c>
      <c r="D34" s="10" t="s">
        <v>158</v>
      </c>
      <c r="E34" s="9" t="s">
        <v>369</v>
      </c>
      <c r="F34" s="4" t="s">
        <v>369</v>
      </c>
      <c r="G34" s="4" t="s">
        <v>955</v>
      </c>
      <c r="H34" s="4" t="s">
        <v>955</v>
      </c>
      <c r="I34" s="10" t="s">
        <v>369</v>
      </c>
      <c r="J34" s="9" t="s">
        <v>1252</v>
      </c>
      <c r="K34" s="4" t="s">
        <v>1252</v>
      </c>
      <c r="L34" s="4" t="s">
        <v>735</v>
      </c>
      <c r="M34" s="4" t="s">
        <v>250</v>
      </c>
      <c r="N34" s="4" t="s">
        <v>250</v>
      </c>
      <c r="O34" s="4" t="s">
        <v>735</v>
      </c>
      <c r="P34" s="4" t="s">
        <v>250</v>
      </c>
      <c r="Q34" s="4" t="s">
        <v>250</v>
      </c>
      <c r="R34" s="10" t="s">
        <v>1252</v>
      </c>
      <c r="S34" s="9" t="s">
        <v>176</v>
      </c>
      <c r="T34" s="4" t="s">
        <v>176</v>
      </c>
      <c r="U34" s="10" t="s">
        <v>462</v>
      </c>
    </row>
    <row r="35" spans="1:21" x14ac:dyDescent="0.25">
      <c r="A35" s="4" t="s">
        <v>319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316</v>
      </c>
      <c r="C36" s="9" t="s">
        <v>321</v>
      </c>
      <c r="D36" s="10" t="s">
        <v>316</v>
      </c>
      <c r="E36" s="9" t="s">
        <v>316</v>
      </c>
      <c r="F36" s="4" t="s">
        <v>245</v>
      </c>
      <c r="G36" s="4" t="s">
        <v>245</v>
      </c>
      <c r="H36" s="4" t="s">
        <v>245</v>
      </c>
      <c r="I36" s="10" t="s">
        <v>245</v>
      </c>
      <c r="J36" s="9" t="s">
        <v>316</v>
      </c>
      <c r="K36" s="4" t="s">
        <v>245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321</v>
      </c>
      <c r="U36" s="10" t="s">
        <v>316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320</v>
      </c>
      <c r="B38" s="9" t="s">
        <v>310</v>
      </c>
      <c r="C38" s="9" t="s">
        <v>237</v>
      </c>
      <c r="D38" s="10" t="s">
        <v>310</v>
      </c>
      <c r="E38" s="9" t="s">
        <v>310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310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310</v>
      </c>
      <c r="T38" s="4" t="s">
        <v>310</v>
      </c>
      <c r="U38" s="10" t="s">
        <v>310</v>
      </c>
    </row>
    <row r="39" spans="1:21" x14ac:dyDescent="0.25">
      <c r="A39" s="4"/>
      <c r="B39" s="9" t="s">
        <v>209</v>
      </c>
      <c r="C39" s="9" t="s">
        <v>244</v>
      </c>
      <c r="D39" s="10" t="s">
        <v>207</v>
      </c>
      <c r="E39" s="9" t="s">
        <v>273</v>
      </c>
      <c r="F39" s="4" t="s">
        <v>247</v>
      </c>
      <c r="G39" s="4" t="s">
        <v>321</v>
      </c>
      <c r="H39" s="4" t="s">
        <v>245</v>
      </c>
      <c r="I39" s="10" t="s">
        <v>245</v>
      </c>
      <c r="J39" s="9" t="s">
        <v>273</v>
      </c>
      <c r="K39" s="4" t="s">
        <v>247</v>
      </c>
      <c r="L39" s="4" t="s">
        <v>321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316</v>
      </c>
      <c r="T39" s="4" t="s">
        <v>207</v>
      </c>
      <c r="U39" s="10" t="s">
        <v>247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322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44" priority="13">
      <formula>$B$18&gt;0</formula>
    </cfRule>
  </conditionalFormatting>
  <conditionalFormatting sqref="A22:U22">
    <cfRule type="expression" dxfId="843" priority="12">
      <formula>A22&lt;&gt;""</formula>
    </cfRule>
  </conditionalFormatting>
  <conditionalFormatting sqref="A25:U25">
    <cfRule type="expression" dxfId="842" priority="11">
      <formula>A25&lt;&gt;""</formula>
    </cfRule>
  </conditionalFormatting>
  <conditionalFormatting sqref="A28:U28">
    <cfRule type="expression" dxfId="841" priority="10">
      <formula>A28&lt;&gt;""</formula>
    </cfRule>
  </conditionalFormatting>
  <conditionalFormatting sqref="A31:U31">
    <cfRule type="expression" dxfId="840" priority="9">
      <formula>A31&lt;&gt;""</formula>
    </cfRule>
  </conditionalFormatting>
  <conditionalFormatting sqref="A34:U34">
    <cfRule type="expression" dxfId="839" priority="8">
      <formula>A34&lt;&gt;""</formula>
    </cfRule>
  </conditionalFormatting>
  <conditionalFormatting sqref="A37:U37">
    <cfRule type="expression" dxfId="838" priority="7">
      <formula>A37&lt;&gt;""</formula>
    </cfRule>
  </conditionalFormatting>
  <conditionalFormatting sqref="A40:U40">
    <cfRule type="expression" dxfId="837" priority="6">
      <formula>A40&lt;&gt;""</formula>
    </cfRule>
  </conditionalFormatting>
  <conditionalFormatting sqref="A43:U43">
    <cfRule type="expression" dxfId="836" priority="5">
      <formula>A43&lt;&gt;""</formula>
    </cfRule>
  </conditionalFormatting>
  <conditionalFormatting sqref="A46:U46">
    <cfRule type="expression" dxfId="835" priority="4">
      <formula>A46&lt;&gt;""</formula>
    </cfRule>
  </conditionalFormatting>
  <conditionalFormatting sqref="A49:U49">
    <cfRule type="expression" dxfId="834" priority="3">
      <formula>A49&lt;&gt;""</formula>
    </cfRule>
  </conditionalFormatting>
  <conditionalFormatting sqref="A52:U52">
    <cfRule type="expression" dxfId="833" priority="2">
      <formula>A52&lt;&gt;""</formula>
    </cfRule>
  </conditionalFormatting>
  <conditionalFormatting sqref="A55:U55">
    <cfRule type="expression" dxfId="83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1528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1168</v>
      </c>
      <c r="B20" s="9" t="s">
        <v>339</v>
      </c>
      <c r="C20" s="9" t="s">
        <v>338</v>
      </c>
      <c r="D20" s="10" t="s">
        <v>342</v>
      </c>
      <c r="E20" s="9" t="s">
        <v>356</v>
      </c>
      <c r="F20" s="4" t="s">
        <v>354</v>
      </c>
      <c r="G20" s="4" t="s">
        <v>359</v>
      </c>
      <c r="H20" s="4" t="s">
        <v>358</v>
      </c>
      <c r="I20" s="10" t="s">
        <v>358</v>
      </c>
      <c r="J20" s="9" t="s">
        <v>356</v>
      </c>
      <c r="K20" s="4" t="s">
        <v>354</v>
      </c>
      <c r="L20" s="4" t="s">
        <v>359</v>
      </c>
      <c r="M20" s="4" t="s">
        <v>326</v>
      </c>
      <c r="N20" s="4" t="s">
        <v>353</v>
      </c>
      <c r="O20" s="4" t="s">
        <v>339</v>
      </c>
      <c r="P20" s="4" t="s">
        <v>233</v>
      </c>
      <c r="Q20" s="4" t="s">
        <v>357</v>
      </c>
      <c r="R20" s="10" t="s">
        <v>329</v>
      </c>
      <c r="S20" s="9" t="s">
        <v>339</v>
      </c>
      <c r="T20" s="4" t="s">
        <v>283</v>
      </c>
      <c r="U20" s="10" t="s">
        <v>239</v>
      </c>
    </row>
    <row r="21" spans="1:21" x14ac:dyDescent="0.25">
      <c r="A21" s="4"/>
      <c r="B21" s="9" t="s">
        <v>1022</v>
      </c>
      <c r="C21" s="9" t="s">
        <v>1050</v>
      </c>
      <c r="D21" s="10" t="s">
        <v>536</v>
      </c>
      <c r="E21" s="9" t="s">
        <v>1529</v>
      </c>
      <c r="F21" s="4" t="s">
        <v>204</v>
      </c>
      <c r="G21" s="4" t="s">
        <v>1530</v>
      </c>
      <c r="H21" s="4" t="s">
        <v>594</v>
      </c>
      <c r="I21" s="10" t="s">
        <v>224</v>
      </c>
      <c r="J21" s="9" t="s">
        <v>1529</v>
      </c>
      <c r="K21" s="4" t="s">
        <v>204</v>
      </c>
      <c r="L21" s="4" t="s">
        <v>1530</v>
      </c>
      <c r="M21" s="4" t="s">
        <v>246</v>
      </c>
      <c r="N21" s="4" t="s">
        <v>247</v>
      </c>
      <c r="O21" s="4" t="s">
        <v>301</v>
      </c>
      <c r="P21" s="4" t="s">
        <v>246</v>
      </c>
      <c r="Q21" s="4" t="s">
        <v>247</v>
      </c>
      <c r="R21" s="10" t="s">
        <v>399</v>
      </c>
      <c r="S21" s="9" t="s">
        <v>1156</v>
      </c>
      <c r="T21" s="4" t="s">
        <v>1531</v>
      </c>
      <c r="U21" s="10" t="s">
        <v>334</v>
      </c>
    </row>
    <row r="22" spans="1:21" x14ac:dyDescent="0.25">
      <c r="A22" s="4"/>
      <c r="B22" s="9" t="s">
        <v>413</v>
      </c>
      <c r="C22" s="9" t="s">
        <v>250</v>
      </c>
      <c r="D22" s="10" t="s">
        <v>250</v>
      </c>
      <c r="E22" s="9" t="s">
        <v>561</v>
      </c>
      <c r="F22" s="4" t="s">
        <v>160</v>
      </c>
      <c r="G22" s="4" t="s">
        <v>160</v>
      </c>
      <c r="H22" s="4" t="s">
        <v>250</v>
      </c>
      <c r="I22" s="10" t="s">
        <v>250</v>
      </c>
      <c r="J22" s="9" t="s">
        <v>564</v>
      </c>
      <c r="K22" s="4" t="s">
        <v>165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1170</v>
      </c>
      <c r="B23" s="9" t="s">
        <v>355</v>
      </c>
      <c r="C23" s="9" t="s">
        <v>414</v>
      </c>
      <c r="D23" s="10" t="s">
        <v>288</v>
      </c>
      <c r="E23" s="9" t="s">
        <v>383</v>
      </c>
      <c r="F23" s="4" t="s">
        <v>384</v>
      </c>
      <c r="G23" s="4" t="s">
        <v>354</v>
      </c>
      <c r="H23" s="4" t="s">
        <v>285</v>
      </c>
      <c r="I23" s="10" t="s">
        <v>329</v>
      </c>
      <c r="J23" s="9" t="s">
        <v>383</v>
      </c>
      <c r="K23" s="4" t="s">
        <v>384</v>
      </c>
      <c r="L23" s="4" t="s">
        <v>354</v>
      </c>
      <c r="M23" s="4" t="s">
        <v>252</v>
      </c>
      <c r="N23" s="4" t="s">
        <v>341</v>
      </c>
      <c r="O23" s="4" t="s">
        <v>338</v>
      </c>
      <c r="P23" s="4" t="s">
        <v>291</v>
      </c>
      <c r="Q23" s="4" t="s">
        <v>326</v>
      </c>
      <c r="R23" s="10" t="s">
        <v>359</v>
      </c>
      <c r="S23" s="9" t="s">
        <v>358</v>
      </c>
      <c r="T23" s="4" t="s">
        <v>358</v>
      </c>
      <c r="U23" s="10" t="s">
        <v>473</v>
      </c>
    </row>
    <row r="24" spans="1:21" x14ac:dyDescent="0.25">
      <c r="A24" s="4"/>
      <c r="B24" s="9" t="s">
        <v>733</v>
      </c>
      <c r="C24" s="9" t="s">
        <v>202</v>
      </c>
      <c r="D24" s="10" t="s">
        <v>902</v>
      </c>
      <c r="E24" s="9" t="s">
        <v>1410</v>
      </c>
      <c r="F24" s="4" t="s">
        <v>1156</v>
      </c>
      <c r="G24" s="4" t="s">
        <v>317</v>
      </c>
      <c r="H24" s="4" t="s">
        <v>298</v>
      </c>
      <c r="I24" s="10" t="s">
        <v>209</v>
      </c>
      <c r="J24" s="9" t="s">
        <v>1410</v>
      </c>
      <c r="K24" s="4" t="s">
        <v>1156</v>
      </c>
      <c r="L24" s="4" t="s">
        <v>317</v>
      </c>
      <c r="M24" s="4" t="s">
        <v>300</v>
      </c>
      <c r="N24" s="4" t="s">
        <v>244</v>
      </c>
      <c r="O24" s="4" t="s">
        <v>301</v>
      </c>
      <c r="P24" s="4" t="s">
        <v>210</v>
      </c>
      <c r="Q24" s="4" t="s">
        <v>316</v>
      </c>
      <c r="R24" s="10" t="s">
        <v>408</v>
      </c>
      <c r="S24" s="9" t="s">
        <v>302</v>
      </c>
      <c r="T24" s="4" t="s">
        <v>1031</v>
      </c>
      <c r="U24" s="10" t="s">
        <v>208</v>
      </c>
    </row>
    <row r="25" spans="1:21" x14ac:dyDescent="0.25">
      <c r="A25" s="4"/>
      <c r="B25" s="9" t="s">
        <v>1532</v>
      </c>
      <c r="C25" s="9" t="s">
        <v>159</v>
      </c>
      <c r="D25" s="10" t="s">
        <v>158</v>
      </c>
      <c r="E25" s="9" t="s">
        <v>369</v>
      </c>
      <c r="F25" s="4" t="s">
        <v>250</v>
      </c>
      <c r="G25" s="4" t="s">
        <v>160</v>
      </c>
      <c r="H25" s="4" t="s">
        <v>160</v>
      </c>
      <c r="I25" s="10" t="s">
        <v>250</v>
      </c>
      <c r="J25" s="9" t="s">
        <v>167</v>
      </c>
      <c r="K25" s="4" t="s">
        <v>250</v>
      </c>
      <c r="L25" s="4" t="s">
        <v>165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1171</v>
      </c>
      <c r="B26" s="9" t="s">
        <v>383</v>
      </c>
      <c r="C26" s="9" t="s">
        <v>374</v>
      </c>
      <c r="D26" s="10" t="s">
        <v>288</v>
      </c>
      <c r="E26" s="9" t="s">
        <v>235</v>
      </c>
      <c r="F26" s="4" t="s">
        <v>288</v>
      </c>
      <c r="G26" s="4" t="s">
        <v>340</v>
      </c>
      <c r="H26" s="4" t="s">
        <v>355</v>
      </c>
      <c r="I26" s="10" t="s">
        <v>384</v>
      </c>
      <c r="J26" s="9" t="s">
        <v>235</v>
      </c>
      <c r="K26" s="4" t="s">
        <v>288</v>
      </c>
      <c r="L26" s="4" t="s">
        <v>340</v>
      </c>
      <c r="M26" s="4" t="s">
        <v>355</v>
      </c>
      <c r="N26" s="4" t="s">
        <v>254</v>
      </c>
      <c r="O26" s="4" t="s">
        <v>338</v>
      </c>
      <c r="P26" s="4" t="s">
        <v>326</v>
      </c>
      <c r="Q26" s="4" t="s">
        <v>236</v>
      </c>
      <c r="R26" s="10" t="s">
        <v>326</v>
      </c>
      <c r="S26" s="9" t="s">
        <v>341</v>
      </c>
      <c r="T26" s="4" t="s">
        <v>383</v>
      </c>
      <c r="U26" s="10" t="s">
        <v>239</v>
      </c>
    </row>
    <row r="27" spans="1:21" x14ac:dyDescent="0.25">
      <c r="A27" s="4"/>
      <c r="B27" s="9" t="s">
        <v>661</v>
      </c>
      <c r="C27" s="9" t="s">
        <v>267</v>
      </c>
      <c r="D27" s="10" t="s">
        <v>1231</v>
      </c>
      <c r="E27" s="9" t="s">
        <v>1002</v>
      </c>
      <c r="F27" s="4" t="s">
        <v>349</v>
      </c>
      <c r="G27" s="4" t="s">
        <v>296</v>
      </c>
      <c r="H27" s="4" t="s">
        <v>226</v>
      </c>
      <c r="I27" s="10" t="s">
        <v>223</v>
      </c>
      <c r="J27" s="9" t="s">
        <v>1002</v>
      </c>
      <c r="K27" s="4" t="s">
        <v>349</v>
      </c>
      <c r="L27" s="4" t="s">
        <v>296</v>
      </c>
      <c r="M27" s="4" t="s">
        <v>315</v>
      </c>
      <c r="N27" s="4" t="s">
        <v>300</v>
      </c>
      <c r="O27" s="4" t="s">
        <v>301</v>
      </c>
      <c r="P27" s="4" t="s">
        <v>315</v>
      </c>
      <c r="Q27" s="4" t="s">
        <v>316</v>
      </c>
      <c r="R27" s="10" t="s">
        <v>273</v>
      </c>
      <c r="S27" s="9" t="s">
        <v>364</v>
      </c>
      <c r="T27" s="4" t="s">
        <v>662</v>
      </c>
      <c r="U27" s="10" t="s">
        <v>538</v>
      </c>
    </row>
    <row r="28" spans="1:21" x14ac:dyDescent="0.25">
      <c r="A28" s="4"/>
      <c r="B28" s="9" t="s">
        <v>540</v>
      </c>
      <c r="C28" s="9" t="s">
        <v>250</v>
      </c>
      <c r="D28" s="10" t="s">
        <v>250</v>
      </c>
      <c r="E28" s="9" t="s">
        <v>162</v>
      </c>
      <c r="F28" s="4" t="s">
        <v>162</v>
      </c>
      <c r="G28" s="4" t="s">
        <v>422</v>
      </c>
      <c r="H28" s="4" t="s">
        <v>250</v>
      </c>
      <c r="I28" s="10" t="s">
        <v>250</v>
      </c>
      <c r="J28" s="9" t="s">
        <v>370</v>
      </c>
      <c r="K28" s="4" t="s">
        <v>167</v>
      </c>
      <c r="L28" s="4" t="s">
        <v>460</v>
      </c>
      <c r="M28" s="4" t="s">
        <v>250</v>
      </c>
      <c r="N28" s="4" t="s">
        <v>165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413</v>
      </c>
      <c r="T28" s="4" t="s">
        <v>174</v>
      </c>
      <c r="U28" s="10" t="s">
        <v>174</v>
      </c>
    </row>
    <row r="29" spans="1:21" x14ac:dyDescent="0.25">
      <c r="A29" s="4" t="s">
        <v>1173</v>
      </c>
      <c r="B29" s="9" t="s">
        <v>236</v>
      </c>
      <c r="C29" s="9" t="s">
        <v>233</v>
      </c>
      <c r="D29" s="10" t="s">
        <v>239</v>
      </c>
      <c r="E29" s="9" t="s">
        <v>233</v>
      </c>
      <c r="F29" s="4" t="s">
        <v>325</v>
      </c>
      <c r="G29" s="4" t="s">
        <v>239</v>
      </c>
      <c r="H29" s="4" t="s">
        <v>238</v>
      </c>
      <c r="I29" s="10" t="s">
        <v>233</v>
      </c>
      <c r="J29" s="9" t="s">
        <v>233</v>
      </c>
      <c r="K29" s="4" t="s">
        <v>325</v>
      </c>
      <c r="L29" s="4" t="s">
        <v>239</v>
      </c>
      <c r="M29" s="4" t="s">
        <v>234</v>
      </c>
      <c r="N29" s="4" t="s">
        <v>237</v>
      </c>
      <c r="O29" s="4" t="s">
        <v>237</v>
      </c>
      <c r="P29" s="4" t="s">
        <v>235</v>
      </c>
      <c r="Q29" s="4" t="s">
        <v>237</v>
      </c>
      <c r="R29" s="10" t="s">
        <v>383</v>
      </c>
      <c r="S29" s="9" t="s">
        <v>288</v>
      </c>
      <c r="T29" s="4" t="s">
        <v>233</v>
      </c>
      <c r="U29" s="10" t="s">
        <v>236</v>
      </c>
    </row>
    <row r="30" spans="1:21" x14ac:dyDescent="0.25">
      <c r="A30" s="4"/>
      <c r="B30" s="9" t="s">
        <v>335</v>
      </c>
      <c r="C30" s="9" t="s">
        <v>467</v>
      </c>
      <c r="D30" s="10" t="s">
        <v>420</v>
      </c>
      <c r="E30" s="9" t="s">
        <v>1017</v>
      </c>
      <c r="F30" s="4" t="s">
        <v>299</v>
      </c>
      <c r="G30" s="4" t="s">
        <v>243</v>
      </c>
      <c r="H30" s="4" t="s">
        <v>271</v>
      </c>
      <c r="I30" s="10" t="s">
        <v>244</v>
      </c>
      <c r="J30" s="9" t="s">
        <v>1017</v>
      </c>
      <c r="K30" s="4" t="s">
        <v>299</v>
      </c>
      <c r="L30" s="4" t="s">
        <v>243</v>
      </c>
      <c r="M30" s="4" t="s">
        <v>316</v>
      </c>
      <c r="N30" s="4" t="s">
        <v>245</v>
      </c>
      <c r="O30" s="4" t="s">
        <v>245</v>
      </c>
      <c r="P30" s="4" t="s">
        <v>315</v>
      </c>
      <c r="Q30" s="4" t="s">
        <v>245</v>
      </c>
      <c r="R30" s="10" t="s">
        <v>301</v>
      </c>
      <c r="S30" s="9" t="s">
        <v>226</v>
      </c>
      <c r="T30" s="4" t="s">
        <v>718</v>
      </c>
      <c r="U30" s="10" t="s">
        <v>569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1174</v>
      </c>
      <c r="B32" s="9" t="s">
        <v>354</v>
      </c>
      <c r="C32" s="9" t="s">
        <v>355</v>
      </c>
      <c r="D32" s="10" t="s">
        <v>402</v>
      </c>
      <c r="E32" s="9" t="s">
        <v>359</v>
      </c>
      <c r="F32" s="4" t="s">
        <v>341</v>
      </c>
      <c r="G32" s="4" t="s">
        <v>325</v>
      </c>
      <c r="H32" s="4" t="s">
        <v>325</v>
      </c>
      <c r="I32" s="10" t="s">
        <v>359</v>
      </c>
      <c r="J32" s="9" t="s">
        <v>359</v>
      </c>
      <c r="K32" s="4" t="s">
        <v>341</v>
      </c>
      <c r="L32" s="4" t="s">
        <v>325</v>
      </c>
      <c r="M32" s="4" t="s">
        <v>327</v>
      </c>
      <c r="N32" s="4" t="s">
        <v>237</v>
      </c>
      <c r="O32" s="4" t="s">
        <v>308</v>
      </c>
      <c r="P32" s="4" t="s">
        <v>354</v>
      </c>
      <c r="Q32" s="4" t="s">
        <v>353</v>
      </c>
      <c r="R32" s="10" t="s">
        <v>358</v>
      </c>
      <c r="S32" s="9" t="s">
        <v>310</v>
      </c>
      <c r="T32" s="4" t="s">
        <v>288</v>
      </c>
      <c r="U32" s="10" t="s">
        <v>478</v>
      </c>
    </row>
    <row r="33" spans="1:21" x14ac:dyDescent="0.25">
      <c r="A33" s="4"/>
      <c r="B33" s="9" t="s">
        <v>1533</v>
      </c>
      <c r="C33" s="9" t="s">
        <v>1187</v>
      </c>
      <c r="D33" s="10" t="s">
        <v>203</v>
      </c>
      <c r="E33" s="9" t="s">
        <v>1346</v>
      </c>
      <c r="F33" s="4" t="s">
        <v>312</v>
      </c>
      <c r="G33" s="4" t="s">
        <v>274</v>
      </c>
      <c r="H33" s="4" t="s">
        <v>301</v>
      </c>
      <c r="I33" s="10" t="s">
        <v>208</v>
      </c>
      <c r="J33" s="9" t="s">
        <v>1346</v>
      </c>
      <c r="K33" s="4" t="s">
        <v>312</v>
      </c>
      <c r="L33" s="4" t="s">
        <v>274</v>
      </c>
      <c r="M33" s="4" t="s">
        <v>246</v>
      </c>
      <c r="N33" s="4" t="s">
        <v>245</v>
      </c>
      <c r="O33" s="4" t="s">
        <v>316</v>
      </c>
      <c r="P33" s="4" t="s">
        <v>270</v>
      </c>
      <c r="Q33" s="4" t="s">
        <v>246</v>
      </c>
      <c r="R33" s="10" t="s">
        <v>427</v>
      </c>
      <c r="S33" s="9" t="s">
        <v>246</v>
      </c>
      <c r="T33" s="4" t="s">
        <v>731</v>
      </c>
      <c r="U33" s="10" t="s">
        <v>818</v>
      </c>
    </row>
    <row r="34" spans="1:21" x14ac:dyDescent="0.25">
      <c r="A34" s="4"/>
      <c r="B34" s="9" t="s">
        <v>1534</v>
      </c>
      <c r="C34" s="9" t="s">
        <v>159</v>
      </c>
      <c r="D34" s="10" t="s">
        <v>158</v>
      </c>
      <c r="E34" s="9" t="s">
        <v>369</v>
      </c>
      <c r="F34" s="4" t="s">
        <v>369</v>
      </c>
      <c r="G34" s="4" t="s">
        <v>422</v>
      </c>
      <c r="H34" s="4" t="s">
        <v>422</v>
      </c>
      <c r="I34" s="10" t="s">
        <v>250</v>
      </c>
      <c r="J34" s="9" t="s">
        <v>167</v>
      </c>
      <c r="K34" s="4" t="s">
        <v>167</v>
      </c>
      <c r="L34" s="4" t="s">
        <v>460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176</v>
      </c>
      <c r="T34" s="4" t="s">
        <v>176</v>
      </c>
      <c r="U34" s="10" t="s">
        <v>462</v>
      </c>
    </row>
    <row r="35" spans="1:21" x14ac:dyDescent="0.25">
      <c r="A35" s="4" t="s">
        <v>319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310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310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244</v>
      </c>
      <c r="C36" s="9" t="s">
        <v>246</v>
      </c>
      <c r="D36" s="10" t="s">
        <v>246</v>
      </c>
      <c r="E36" s="9" t="s">
        <v>315</v>
      </c>
      <c r="F36" s="4" t="s">
        <v>316</v>
      </c>
      <c r="G36" s="4" t="s">
        <v>245</v>
      </c>
      <c r="H36" s="4" t="s">
        <v>245</v>
      </c>
      <c r="I36" s="10" t="s">
        <v>245</v>
      </c>
      <c r="J36" s="9" t="s">
        <v>315</v>
      </c>
      <c r="K36" s="4" t="s">
        <v>316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246</v>
      </c>
      <c r="U36" s="10" t="s">
        <v>246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320</v>
      </c>
      <c r="B38" s="9" t="s">
        <v>310</v>
      </c>
      <c r="C38" s="9" t="s">
        <v>310</v>
      </c>
      <c r="D38" s="10" t="s">
        <v>308</v>
      </c>
      <c r="E38" s="9" t="s">
        <v>308</v>
      </c>
      <c r="F38" s="4" t="s">
        <v>310</v>
      </c>
      <c r="G38" s="4" t="s">
        <v>310</v>
      </c>
      <c r="H38" s="4" t="s">
        <v>308</v>
      </c>
      <c r="I38" s="10" t="s">
        <v>237</v>
      </c>
      <c r="J38" s="9" t="s">
        <v>308</v>
      </c>
      <c r="K38" s="4" t="s">
        <v>310</v>
      </c>
      <c r="L38" s="4" t="s">
        <v>310</v>
      </c>
      <c r="M38" s="4" t="s">
        <v>237</v>
      </c>
      <c r="N38" s="4" t="s">
        <v>237</v>
      </c>
      <c r="O38" s="4" t="s">
        <v>237</v>
      </c>
      <c r="P38" s="4" t="s">
        <v>238</v>
      </c>
      <c r="Q38" s="4" t="s">
        <v>237</v>
      </c>
      <c r="R38" s="10" t="s">
        <v>237</v>
      </c>
      <c r="S38" s="9" t="s">
        <v>237</v>
      </c>
      <c r="T38" s="4" t="s">
        <v>310</v>
      </c>
      <c r="U38" s="10" t="s">
        <v>308</v>
      </c>
    </row>
    <row r="39" spans="1:21" x14ac:dyDescent="0.25">
      <c r="A39" s="4"/>
      <c r="B39" s="9" t="s">
        <v>243</v>
      </c>
      <c r="C39" s="9" t="s">
        <v>301</v>
      </c>
      <c r="D39" s="10" t="s">
        <v>208</v>
      </c>
      <c r="E39" s="9" t="s">
        <v>409</v>
      </c>
      <c r="F39" s="4" t="s">
        <v>247</v>
      </c>
      <c r="G39" s="4" t="s">
        <v>247</v>
      </c>
      <c r="H39" s="4" t="s">
        <v>315</v>
      </c>
      <c r="I39" s="10" t="s">
        <v>245</v>
      </c>
      <c r="J39" s="9" t="s">
        <v>409</v>
      </c>
      <c r="K39" s="4" t="s">
        <v>247</v>
      </c>
      <c r="L39" s="4" t="s">
        <v>247</v>
      </c>
      <c r="M39" s="4" t="s">
        <v>245</v>
      </c>
      <c r="N39" s="4" t="s">
        <v>245</v>
      </c>
      <c r="O39" s="4" t="s">
        <v>245</v>
      </c>
      <c r="P39" s="4" t="s">
        <v>315</v>
      </c>
      <c r="Q39" s="4" t="s">
        <v>245</v>
      </c>
      <c r="R39" s="10" t="s">
        <v>245</v>
      </c>
      <c r="S39" s="9" t="s">
        <v>245</v>
      </c>
      <c r="T39" s="4" t="s">
        <v>348</v>
      </c>
      <c r="U39" s="10" t="s">
        <v>227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322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31" priority="13">
      <formula>$B$18&gt;0</formula>
    </cfRule>
  </conditionalFormatting>
  <conditionalFormatting sqref="A22:U22">
    <cfRule type="expression" dxfId="830" priority="12">
      <formula>A22&lt;&gt;""</formula>
    </cfRule>
  </conditionalFormatting>
  <conditionalFormatting sqref="A25:U25">
    <cfRule type="expression" dxfId="829" priority="11">
      <formula>A25&lt;&gt;""</formula>
    </cfRule>
  </conditionalFormatting>
  <conditionalFormatting sqref="A28:U28">
    <cfRule type="expression" dxfId="828" priority="10">
      <formula>A28&lt;&gt;""</formula>
    </cfRule>
  </conditionalFormatting>
  <conditionalFormatting sqref="A31:U31">
    <cfRule type="expression" dxfId="827" priority="9">
      <formula>A31&lt;&gt;""</formula>
    </cfRule>
  </conditionalFormatting>
  <conditionalFormatting sqref="A34:U34">
    <cfRule type="expression" dxfId="826" priority="8">
      <formula>A34&lt;&gt;""</formula>
    </cfRule>
  </conditionalFormatting>
  <conditionalFormatting sqref="A37:U37">
    <cfRule type="expression" dxfId="825" priority="7">
      <formula>A37&lt;&gt;""</formula>
    </cfRule>
  </conditionalFormatting>
  <conditionalFormatting sqref="A40:U40">
    <cfRule type="expression" dxfId="824" priority="6">
      <formula>A40&lt;&gt;""</formula>
    </cfRule>
  </conditionalFormatting>
  <conditionalFormatting sqref="A43:U43">
    <cfRule type="expression" dxfId="823" priority="5">
      <formula>A43&lt;&gt;""</formula>
    </cfRule>
  </conditionalFormatting>
  <conditionalFormatting sqref="A46:U46">
    <cfRule type="expression" dxfId="822" priority="4">
      <formula>A46&lt;&gt;""</formula>
    </cfRule>
  </conditionalFormatting>
  <conditionalFormatting sqref="A49:U49">
    <cfRule type="expression" dxfId="821" priority="3">
      <formula>A49&lt;&gt;""</formula>
    </cfRule>
  </conditionalFormatting>
  <conditionalFormatting sqref="A52:U52">
    <cfRule type="expression" dxfId="820" priority="2">
      <formula>A52&lt;&gt;""</formula>
    </cfRule>
  </conditionalFormatting>
  <conditionalFormatting sqref="A55:U55">
    <cfRule type="expression" dxfId="81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1535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234</v>
      </c>
      <c r="C20" s="9" t="s">
        <v>236</v>
      </c>
      <c r="D20" s="10" t="s">
        <v>307</v>
      </c>
      <c r="E20" s="9" t="s">
        <v>307</v>
      </c>
      <c r="F20" s="4" t="s">
        <v>234</v>
      </c>
      <c r="G20" s="4" t="s">
        <v>325</v>
      </c>
      <c r="H20" s="4" t="s">
        <v>234</v>
      </c>
      <c r="I20" s="10" t="s">
        <v>236</v>
      </c>
      <c r="J20" s="9" t="s">
        <v>307</v>
      </c>
      <c r="K20" s="4" t="s">
        <v>234</v>
      </c>
      <c r="L20" s="4" t="s">
        <v>325</v>
      </c>
      <c r="M20" s="4" t="s">
        <v>237</v>
      </c>
      <c r="N20" s="4" t="s">
        <v>325</v>
      </c>
      <c r="O20" s="4" t="s">
        <v>326</v>
      </c>
      <c r="P20" s="4" t="s">
        <v>309</v>
      </c>
      <c r="Q20" s="4" t="s">
        <v>237</v>
      </c>
      <c r="R20" s="10" t="s">
        <v>234</v>
      </c>
      <c r="S20" s="9" t="s">
        <v>326</v>
      </c>
      <c r="T20" s="4" t="s">
        <v>233</v>
      </c>
      <c r="U20" s="10" t="s">
        <v>308</v>
      </c>
    </row>
    <row r="21" spans="1:21" x14ac:dyDescent="0.25">
      <c r="A21" s="4"/>
      <c r="B21" s="9" t="s">
        <v>539</v>
      </c>
      <c r="C21" s="9" t="s">
        <v>653</v>
      </c>
      <c r="D21" s="10" t="s">
        <v>537</v>
      </c>
      <c r="E21" s="9" t="s">
        <v>773</v>
      </c>
      <c r="F21" s="4" t="s">
        <v>209</v>
      </c>
      <c r="G21" s="4" t="s">
        <v>225</v>
      </c>
      <c r="H21" s="4" t="s">
        <v>210</v>
      </c>
      <c r="I21" s="10" t="s">
        <v>270</v>
      </c>
      <c r="J21" s="9" t="s">
        <v>773</v>
      </c>
      <c r="K21" s="4" t="s">
        <v>209</v>
      </c>
      <c r="L21" s="4" t="s">
        <v>225</v>
      </c>
      <c r="M21" s="4" t="s">
        <v>245</v>
      </c>
      <c r="N21" s="4" t="s">
        <v>246</v>
      </c>
      <c r="O21" s="4" t="s">
        <v>244</v>
      </c>
      <c r="P21" s="4" t="s">
        <v>316</v>
      </c>
      <c r="Q21" s="4" t="s">
        <v>245</v>
      </c>
      <c r="R21" s="10" t="s">
        <v>270</v>
      </c>
      <c r="S21" s="9" t="s">
        <v>409</v>
      </c>
      <c r="T21" s="4" t="s">
        <v>211</v>
      </c>
      <c r="U21" s="10" t="s">
        <v>227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1537</v>
      </c>
      <c r="B23" s="9" t="s">
        <v>234</v>
      </c>
      <c r="C23" s="9" t="s">
        <v>234</v>
      </c>
      <c r="D23" s="10" t="s">
        <v>307</v>
      </c>
      <c r="E23" s="9" t="s">
        <v>473</v>
      </c>
      <c r="F23" s="4" t="s">
        <v>239</v>
      </c>
      <c r="G23" s="4" t="s">
        <v>238</v>
      </c>
      <c r="H23" s="4" t="s">
        <v>473</v>
      </c>
      <c r="I23" s="10" t="s">
        <v>307</v>
      </c>
      <c r="J23" s="9" t="s">
        <v>473</v>
      </c>
      <c r="K23" s="4" t="s">
        <v>239</v>
      </c>
      <c r="L23" s="4" t="s">
        <v>238</v>
      </c>
      <c r="M23" s="4" t="s">
        <v>233</v>
      </c>
      <c r="N23" s="4" t="s">
        <v>237</v>
      </c>
      <c r="O23" s="4" t="s">
        <v>237</v>
      </c>
      <c r="P23" s="4" t="s">
        <v>326</v>
      </c>
      <c r="Q23" s="4" t="s">
        <v>326</v>
      </c>
      <c r="R23" s="10" t="s">
        <v>309</v>
      </c>
      <c r="S23" s="9" t="s">
        <v>309</v>
      </c>
      <c r="T23" s="4" t="s">
        <v>233</v>
      </c>
      <c r="U23" s="10" t="s">
        <v>308</v>
      </c>
    </row>
    <row r="24" spans="1:21" x14ac:dyDescent="0.25">
      <c r="A24" s="4"/>
      <c r="B24" s="9" t="s">
        <v>470</v>
      </c>
      <c r="C24" s="9" t="s">
        <v>752</v>
      </c>
      <c r="D24" s="10" t="s">
        <v>487</v>
      </c>
      <c r="E24" s="9" t="s">
        <v>654</v>
      </c>
      <c r="F24" s="4" t="s">
        <v>348</v>
      </c>
      <c r="G24" s="4" t="s">
        <v>379</v>
      </c>
      <c r="H24" s="4" t="s">
        <v>244</v>
      </c>
      <c r="I24" s="10" t="s">
        <v>247</v>
      </c>
      <c r="J24" s="9" t="s">
        <v>654</v>
      </c>
      <c r="K24" s="4" t="s">
        <v>348</v>
      </c>
      <c r="L24" s="4" t="s">
        <v>379</v>
      </c>
      <c r="M24" s="4" t="s">
        <v>316</v>
      </c>
      <c r="N24" s="4" t="s">
        <v>245</v>
      </c>
      <c r="O24" s="4" t="s">
        <v>245</v>
      </c>
      <c r="P24" s="4" t="s">
        <v>315</v>
      </c>
      <c r="Q24" s="4" t="s">
        <v>316</v>
      </c>
      <c r="R24" s="10" t="s">
        <v>315</v>
      </c>
      <c r="S24" s="9" t="s">
        <v>270</v>
      </c>
      <c r="T24" s="4" t="s">
        <v>420</v>
      </c>
      <c r="U24" s="10" t="s">
        <v>273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309</v>
      </c>
      <c r="C26" s="9" t="s">
        <v>308</v>
      </c>
      <c r="D26" s="10" t="s">
        <v>473</v>
      </c>
      <c r="E26" s="9" t="s">
        <v>308</v>
      </c>
      <c r="F26" s="4" t="s">
        <v>309</v>
      </c>
      <c r="G26" s="4" t="s">
        <v>234</v>
      </c>
      <c r="H26" s="4" t="s">
        <v>237</v>
      </c>
      <c r="I26" s="10" t="s">
        <v>473</v>
      </c>
      <c r="J26" s="9" t="s">
        <v>308</v>
      </c>
      <c r="K26" s="4" t="s">
        <v>309</v>
      </c>
      <c r="L26" s="4" t="s">
        <v>234</v>
      </c>
      <c r="M26" s="4" t="s">
        <v>325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308</v>
      </c>
      <c r="S26" s="9" t="s">
        <v>309</v>
      </c>
      <c r="T26" s="4" t="s">
        <v>309</v>
      </c>
      <c r="U26" s="10" t="s">
        <v>308</v>
      </c>
    </row>
    <row r="27" spans="1:21" x14ac:dyDescent="0.25">
      <c r="A27" s="4"/>
      <c r="B27" s="9" t="s">
        <v>635</v>
      </c>
      <c r="C27" s="9" t="s">
        <v>366</v>
      </c>
      <c r="D27" s="10" t="s">
        <v>249</v>
      </c>
      <c r="E27" s="9" t="s">
        <v>389</v>
      </c>
      <c r="F27" s="4" t="s">
        <v>227</v>
      </c>
      <c r="G27" s="4" t="s">
        <v>427</v>
      </c>
      <c r="H27" s="4" t="s">
        <v>321</v>
      </c>
      <c r="I27" s="10" t="s">
        <v>315</v>
      </c>
      <c r="J27" s="9" t="s">
        <v>389</v>
      </c>
      <c r="K27" s="4" t="s">
        <v>227</v>
      </c>
      <c r="L27" s="4" t="s">
        <v>427</v>
      </c>
      <c r="M27" s="4" t="s">
        <v>246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316</v>
      </c>
      <c r="S27" s="9" t="s">
        <v>270</v>
      </c>
      <c r="T27" s="4" t="s">
        <v>364</v>
      </c>
      <c r="U27" s="10" t="s">
        <v>273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601</v>
      </c>
      <c r="C29" s="9" t="s">
        <v>603</v>
      </c>
      <c r="D29" s="10" t="s">
        <v>626</v>
      </c>
      <c r="E29" s="9" t="s">
        <v>683</v>
      </c>
      <c r="F29" s="4" t="s">
        <v>605</v>
      </c>
      <c r="G29" s="4" t="s">
        <v>713</v>
      </c>
      <c r="H29" s="4" t="s">
        <v>515</v>
      </c>
      <c r="I29" s="10" t="s">
        <v>523</v>
      </c>
      <c r="J29" s="9" t="s">
        <v>683</v>
      </c>
      <c r="K29" s="4" t="s">
        <v>605</v>
      </c>
      <c r="L29" s="4" t="s">
        <v>713</v>
      </c>
      <c r="M29" s="4" t="s">
        <v>600</v>
      </c>
      <c r="N29" s="4" t="s">
        <v>516</v>
      </c>
      <c r="O29" s="4" t="s">
        <v>683</v>
      </c>
      <c r="P29" s="4" t="s">
        <v>601</v>
      </c>
      <c r="Q29" s="4" t="s">
        <v>683</v>
      </c>
      <c r="R29" s="10" t="s">
        <v>516</v>
      </c>
      <c r="S29" s="9" t="s">
        <v>602</v>
      </c>
      <c r="T29" s="4" t="s">
        <v>523</v>
      </c>
      <c r="U29" s="10" t="s">
        <v>517</v>
      </c>
    </row>
    <row r="30" spans="1:21" x14ac:dyDescent="0.25">
      <c r="A30" s="4"/>
      <c r="B30" s="9" t="s">
        <v>1540</v>
      </c>
      <c r="C30" s="9" t="s">
        <v>1541</v>
      </c>
      <c r="D30" s="10" t="s">
        <v>1542</v>
      </c>
      <c r="E30" s="9" t="s">
        <v>1543</v>
      </c>
      <c r="F30" s="4" t="s">
        <v>1155</v>
      </c>
      <c r="G30" s="4" t="s">
        <v>874</v>
      </c>
      <c r="H30" s="4" t="s">
        <v>205</v>
      </c>
      <c r="I30" s="10" t="s">
        <v>419</v>
      </c>
      <c r="J30" s="9" t="s">
        <v>1543</v>
      </c>
      <c r="K30" s="4" t="s">
        <v>1155</v>
      </c>
      <c r="L30" s="4" t="s">
        <v>874</v>
      </c>
      <c r="M30" s="4" t="s">
        <v>271</v>
      </c>
      <c r="N30" s="4" t="s">
        <v>223</v>
      </c>
      <c r="O30" s="4" t="s">
        <v>314</v>
      </c>
      <c r="P30" s="4" t="s">
        <v>399</v>
      </c>
      <c r="Q30" s="4" t="s">
        <v>210</v>
      </c>
      <c r="R30" s="10" t="s">
        <v>555</v>
      </c>
      <c r="S30" s="9" t="s">
        <v>513</v>
      </c>
      <c r="T30" s="4" t="s">
        <v>1544</v>
      </c>
      <c r="U30" s="10" t="s">
        <v>1316</v>
      </c>
    </row>
    <row r="31" spans="1:21" x14ac:dyDescent="0.25">
      <c r="A31" s="4"/>
      <c r="B31" s="9" t="s">
        <v>1545</v>
      </c>
      <c r="C31" s="9" t="s">
        <v>250</v>
      </c>
      <c r="D31" s="10" t="s">
        <v>250</v>
      </c>
      <c r="E31" s="9" t="s">
        <v>561</v>
      </c>
      <c r="F31" s="4" t="s">
        <v>493</v>
      </c>
      <c r="G31" s="4" t="s">
        <v>493</v>
      </c>
      <c r="H31" s="4" t="s">
        <v>561</v>
      </c>
      <c r="I31" s="10" t="s">
        <v>250</v>
      </c>
      <c r="J31" s="9" t="s">
        <v>564</v>
      </c>
      <c r="K31" s="4" t="s">
        <v>1207</v>
      </c>
      <c r="L31" s="4" t="s">
        <v>748</v>
      </c>
      <c r="M31" s="4" t="s">
        <v>250</v>
      </c>
      <c r="N31" s="4" t="s">
        <v>167</v>
      </c>
      <c r="O31" s="4" t="s">
        <v>167</v>
      </c>
      <c r="P31" s="4" t="s">
        <v>250</v>
      </c>
      <c r="Q31" s="4" t="s">
        <v>250</v>
      </c>
      <c r="R31" s="10" t="s">
        <v>564</v>
      </c>
      <c r="S31" s="9" t="s">
        <v>176</v>
      </c>
      <c r="T31" s="4" t="s">
        <v>176</v>
      </c>
      <c r="U31" s="10" t="s">
        <v>462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310</v>
      </c>
      <c r="D35" s="10" t="s">
        <v>310</v>
      </c>
      <c r="E35" s="9" t="s">
        <v>310</v>
      </c>
      <c r="F35" s="4" t="s">
        <v>310</v>
      </c>
      <c r="G35" s="4" t="s">
        <v>310</v>
      </c>
      <c r="H35" s="4" t="s">
        <v>237</v>
      </c>
      <c r="I35" s="10" t="s">
        <v>237</v>
      </c>
      <c r="J35" s="9" t="s">
        <v>310</v>
      </c>
      <c r="K35" s="4" t="s">
        <v>310</v>
      </c>
      <c r="L35" s="4" t="s">
        <v>310</v>
      </c>
      <c r="M35" s="4" t="s">
        <v>237</v>
      </c>
      <c r="N35" s="4" t="s">
        <v>237</v>
      </c>
      <c r="O35" s="4" t="s">
        <v>310</v>
      </c>
      <c r="P35" s="4" t="s">
        <v>237</v>
      </c>
      <c r="Q35" s="4" t="s">
        <v>237</v>
      </c>
      <c r="R35" s="10" t="s">
        <v>237</v>
      </c>
      <c r="S35" s="9" t="s">
        <v>310</v>
      </c>
      <c r="T35" s="4" t="s">
        <v>310</v>
      </c>
      <c r="U35" s="10" t="s">
        <v>310</v>
      </c>
    </row>
    <row r="36" spans="1:21" x14ac:dyDescent="0.25">
      <c r="A36" s="4"/>
      <c r="B36" s="9" t="s">
        <v>427</v>
      </c>
      <c r="C36" s="9" t="s">
        <v>300</v>
      </c>
      <c r="D36" s="10" t="s">
        <v>301</v>
      </c>
      <c r="E36" s="9" t="s">
        <v>223</v>
      </c>
      <c r="F36" s="4" t="s">
        <v>247</v>
      </c>
      <c r="G36" s="4" t="s">
        <v>315</v>
      </c>
      <c r="H36" s="4" t="s">
        <v>321</v>
      </c>
      <c r="I36" s="10" t="s">
        <v>321</v>
      </c>
      <c r="J36" s="9" t="s">
        <v>223</v>
      </c>
      <c r="K36" s="4" t="s">
        <v>247</v>
      </c>
      <c r="L36" s="4" t="s">
        <v>315</v>
      </c>
      <c r="M36" s="4" t="s">
        <v>245</v>
      </c>
      <c r="N36" s="4" t="s">
        <v>245</v>
      </c>
      <c r="O36" s="4" t="s">
        <v>321</v>
      </c>
      <c r="P36" s="4" t="s">
        <v>245</v>
      </c>
      <c r="Q36" s="4" t="s">
        <v>245</v>
      </c>
      <c r="R36" s="10" t="s">
        <v>321</v>
      </c>
      <c r="S36" s="9" t="s">
        <v>246</v>
      </c>
      <c r="T36" s="4" t="s">
        <v>301</v>
      </c>
      <c r="U36" s="10" t="s">
        <v>270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18" priority="13">
      <formula>$B$18&gt;0</formula>
    </cfRule>
  </conditionalFormatting>
  <conditionalFormatting sqref="A22:U22">
    <cfRule type="expression" dxfId="817" priority="12">
      <formula>A22&lt;&gt;""</formula>
    </cfRule>
  </conditionalFormatting>
  <conditionalFormatting sqref="A25:U25">
    <cfRule type="expression" dxfId="816" priority="11">
      <formula>A25&lt;&gt;""</formula>
    </cfRule>
  </conditionalFormatting>
  <conditionalFormatting sqref="A28:U28">
    <cfRule type="expression" dxfId="815" priority="10">
      <formula>A28&lt;&gt;""</formula>
    </cfRule>
  </conditionalFormatting>
  <conditionalFormatting sqref="A31:U31">
    <cfRule type="expression" dxfId="814" priority="9">
      <formula>A31&lt;&gt;""</formula>
    </cfRule>
  </conditionalFormatting>
  <conditionalFormatting sqref="A34:U34">
    <cfRule type="expression" dxfId="813" priority="8">
      <formula>A34&lt;&gt;""</formula>
    </cfRule>
  </conditionalFormatting>
  <conditionalFormatting sqref="A37:U37">
    <cfRule type="expression" dxfId="812" priority="7">
      <formula>A37&lt;&gt;""</formula>
    </cfRule>
  </conditionalFormatting>
  <conditionalFormatting sqref="A40:U40">
    <cfRule type="expression" dxfId="811" priority="6">
      <formula>A40&lt;&gt;""</formula>
    </cfRule>
  </conditionalFormatting>
  <conditionalFormatting sqref="A43:U43">
    <cfRule type="expression" dxfId="810" priority="5">
      <formula>A43&lt;&gt;""</formula>
    </cfRule>
  </conditionalFormatting>
  <conditionalFormatting sqref="A46:U46">
    <cfRule type="expression" dxfId="809" priority="4">
      <formula>A46&lt;&gt;""</formula>
    </cfRule>
  </conditionalFormatting>
  <conditionalFormatting sqref="A49:U49">
    <cfRule type="expression" dxfId="808" priority="3">
      <formula>A49&lt;&gt;""</formula>
    </cfRule>
  </conditionalFormatting>
  <conditionalFormatting sqref="A52:U52">
    <cfRule type="expression" dxfId="807" priority="2">
      <formula>A52&lt;&gt;""</formula>
    </cfRule>
  </conditionalFormatting>
  <conditionalFormatting sqref="A55:U55">
    <cfRule type="expression" dxfId="80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1546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325</v>
      </c>
      <c r="C20" s="9" t="s">
        <v>233</v>
      </c>
      <c r="D20" s="10" t="s">
        <v>383</v>
      </c>
      <c r="E20" s="9" t="s">
        <v>238</v>
      </c>
      <c r="F20" s="4" t="s">
        <v>358</v>
      </c>
      <c r="G20" s="4" t="s">
        <v>235</v>
      </c>
      <c r="H20" s="4" t="s">
        <v>237</v>
      </c>
      <c r="I20" s="10" t="s">
        <v>233</v>
      </c>
      <c r="J20" s="9" t="s">
        <v>238</v>
      </c>
      <c r="K20" s="4" t="s">
        <v>358</v>
      </c>
      <c r="L20" s="4" t="s">
        <v>235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307</v>
      </c>
      <c r="S20" s="9" t="s">
        <v>239</v>
      </c>
      <c r="T20" s="4" t="s">
        <v>288</v>
      </c>
      <c r="U20" s="10" t="s">
        <v>309</v>
      </c>
    </row>
    <row r="21" spans="1:21" x14ac:dyDescent="0.25">
      <c r="A21" s="4"/>
      <c r="B21" s="9" t="s">
        <v>682</v>
      </c>
      <c r="C21" s="9" t="s">
        <v>839</v>
      </c>
      <c r="D21" s="10" t="s">
        <v>833</v>
      </c>
      <c r="E21" s="9" t="s">
        <v>1169</v>
      </c>
      <c r="F21" s="4" t="s">
        <v>453</v>
      </c>
      <c r="G21" s="4" t="s">
        <v>318</v>
      </c>
      <c r="H21" s="4" t="s">
        <v>245</v>
      </c>
      <c r="I21" s="10" t="s">
        <v>244</v>
      </c>
      <c r="J21" s="9" t="s">
        <v>1169</v>
      </c>
      <c r="K21" s="4" t="s">
        <v>453</v>
      </c>
      <c r="L21" s="4" t="s">
        <v>318</v>
      </c>
      <c r="M21" s="4" t="s">
        <v>245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244</v>
      </c>
      <c r="S21" s="9" t="s">
        <v>223</v>
      </c>
      <c r="T21" s="4" t="s">
        <v>1221</v>
      </c>
      <c r="U21" s="10" t="s">
        <v>209</v>
      </c>
    </row>
    <row r="22" spans="1:21" x14ac:dyDescent="0.25">
      <c r="A22" s="4"/>
      <c r="B22" s="9" t="s">
        <v>577</v>
      </c>
      <c r="C22" s="9" t="s">
        <v>159</v>
      </c>
      <c r="D22" s="10" t="s">
        <v>158</v>
      </c>
      <c r="E22" s="9" t="s">
        <v>161</v>
      </c>
      <c r="F22" s="4" t="s">
        <v>160</v>
      </c>
      <c r="G22" s="4" t="s">
        <v>250</v>
      </c>
      <c r="H22" s="4" t="s">
        <v>250</v>
      </c>
      <c r="I22" s="10" t="s">
        <v>250</v>
      </c>
      <c r="J22" s="9" t="s">
        <v>166</v>
      </c>
      <c r="K22" s="4" t="s">
        <v>165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176</v>
      </c>
      <c r="U22" s="10" t="s">
        <v>175</v>
      </c>
    </row>
    <row r="23" spans="1:21" x14ac:dyDescent="0.25">
      <c r="A23" s="4" t="s">
        <v>1537</v>
      </c>
      <c r="B23" s="9" t="s">
        <v>308</v>
      </c>
      <c r="C23" s="9" t="s">
        <v>308</v>
      </c>
      <c r="D23" s="10" t="s">
        <v>308</v>
      </c>
      <c r="E23" s="9" t="s">
        <v>310</v>
      </c>
      <c r="F23" s="4" t="s">
        <v>307</v>
      </c>
      <c r="G23" s="4" t="s">
        <v>473</v>
      </c>
      <c r="H23" s="4" t="s">
        <v>310</v>
      </c>
      <c r="I23" s="10" t="s">
        <v>309</v>
      </c>
      <c r="J23" s="9" t="s">
        <v>310</v>
      </c>
      <c r="K23" s="4" t="s">
        <v>307</v>
      </c>
      <c r="L23" s="4" t="s">
        <v>473</v>
      </c>
      <c r="M23" s="4" t="s">
        <v>237</v>
      </c>
      <c r="N23" s="4" t="s">
        <v>325</v>
      </c>
      <c r="O23" s="4" t="s">
        <v>237</v>
      </c>
      <c r="P23" s="4" t="s">
        <v>237</v>
      </c>
      <c r="Q23" s="4" t="s">
        <v>237</v>
      </c>
      <c r="R23" s="10" t="s">
        <v>308</v>
      </c>
      <c r="S23" s="9" t="s">
        <v>308</v>
      </c>
      <c r="T23" s="4" t="s">
        <v>308</v>
      </c>
      <c r="U23" s="10" t="s">
        <v>310</v>
      </c>
    </row>
    <row r="24" spans="1:21" x14ac:dyDescent="0.25">
      <c r="A24" s="4"/>
      <c r="B24" s="9" t="s">
        <v>397</v>
      </c>
      <c r="C24" s="9" t="s">
        <v>226</v>
      </c>
      <c r="D24" s="10" t="s">
        <v>409</v>
      </c>
      <c r="E24" s="9" t="s">
        <v>223</v>
      </c>
      <c r="F24" s="4" t="s">
        <v>301</v>
      </c>
      <c r="G24" s="4" t="s">
        <v>224</v>
      </c>
      <c r="H24" s="4" t="s">
        <v>246</v>
      </c>
      <c r="I24" s="10" t="s">
        <v>246</v>
      </c>
      <c r="J24" s="9" t="s">
        <v>223</v>
      </c>
      <c r="K24" s="4" t="s">
        <v>301</v>
      </c>
      <c r="L24" s="4" t="s">
        <v>224</v>
      </c>
      <c r="M24" s="4" t="s">
        <v>245</v>
      </c>
      <c r="N24" s="4" t="s">
        <v>246</v>
      </c>
      <c r="O24" s="4" t="s">
        <v>245</v>
      </c>
      <c r="P24" s="4" t="s">
        <v>245</v>
      </c>
      <c r="Q24" s="4" t="s">
        <v>245</v>
      </c>
      <c r="R24" s="10" t="s">
        <v>246</v>
      </c>
      <c r="S24" s="9" t="s">
        <v>315</v>
      </c>
      <c r="T24" s="4" t="s">
        <v>225</v>
      </c>
      <c r="U24" s="10" t="s">
        <v>247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308</v>
      </c>
      <c r="C26" s="9" t="s">
        <v>308</v>
      </c>
      <c r="D26" s="10" t="s">
        <v>309</v>
      </c>
      <c r="E26" s="9" t="s">
        <v>310</v>
      </c>
      <c r="F26" s="4" t="s">
        <v>234</v>
      </c>
      <c r="G26" s="4" t="s">
        <v>308</v>
      </c>
      <c r="H26" s="4" t="s">
        <v>307</v>
      </c>
      <c r="I26" s="10" t="s">
        <v>473</v>
      </c>
      <c r="J26" s="9" t="s">
        <v>310</v>
      </c>
      <c r="K26" s="4" t="s">
        <v>234</v>
      </c>
      <c r="L26" s="4" t="s">
        <v>308</v>
      </c>
      <c r="M26" s="4" t="s">
        <v>325</v>
      </c>
      <c r="N26" s="4" t="s">
        <v>237</v>
      </c>
      <c r="O26" s="4" t="s">
        <v>237</v>
      </c>
      <c r="P26" s="4" t="s">
        <v>358</v>
      </c>
      <c r="Q26" s="4" t="s">
        <v>237</v>
      </c>
      <c r="R26" s="10" t="s">
        <v>310</v>
      </c>
      <c r="S26" s="9" t="s">
        <v>308</v>
      </c>
      <c r="T26" s="4" t="s">
        <v>309</v>
      </c>
      <c r="U26" s="10" t="s">
        <v>310</v>
      </c>
    </row>
    <row r="27" spans="1:21" x14ac:dyDescent="0.25">
      <c r="A27" s="4"/>
      <c r="B27" s="9" t="s">
        <v>591</v>
      </c>
      <c r="C27" s="9" t="s">
        <v>366</v>
      </c>
      <c r="D27" s="10" t="s">
        <v>389</v>
      </c>
      <c r="E27" s="9" t="s">
        <v>366</v>
      </c>
      <c r="F27" s="4" t="s">
        <v>224</v>
      </c>
      <c r="G27" s="4" t="s">
        <v>227</v>
      </c>
      <c r="H27" s="4" t="s">
        <v>270</v>
      </c>
      <c r="I27" s="10" t="s">
        <v>315</v>
      </c>
      <c r="J27" s="9" t="s">
        <v>366</v>
      </c>
      <c r="K27" s="4" t="s">
        <v>224</v>
      </c>
      <c r="L27" s="4" t="s">
        <v>227</v>
      </c>
      <c r="M27" s="4" t="s">
        <v>246</v>
      </c>
      <c r="N27" s="4" t="s">
        <v>245</v>
      </c>
      <c r="O27" s="4" t="s">
        <v>245</v>
      </c>
      <c r="P27" s="4" t="s">
        <v>270</v>
      </c>
      <c r="Q27" s="4" t="s">
        <v>245</v>
      </c>
      <c r="R27" s="10" t="s">
        <v>316</v>
      </c>
      <c r="S27" s="9" t="s">
        <v>315</v>
      </c>
      <c r="T27" s="4" t="s">
        <v>334</v>
      </c>
      <c r="U27" s="10" t="s">
        <v>315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603</v>
      </c>
      <c r="C29" s="9" t="s">
        <v>520</v>
      </c>
      <c r="D29" s="10" t="s">
        <v>444</v>
      </c>
      <c r="E29" s="9" t="s">
        <v>683</v>
      </c>
      <c r="F29" s="4" t="s">
        <v>544</v>
      </c>
      <c r="G29" s="4" t="s">
        <v>602</v>
      </c>
      <c r="H29" s="4" t="s">
        <v>521</v>
      </c>
      <c r="I29" s="10" t="s">
        <v>626</v>
      </c>
      <c r="J29" s="9" t="s">
        <v>683</v>
      </c>
      <c r="K29" s="4" t="s">
        <v>544</v>
      </c>
      <c r="L29" s="4" t="s">
        <v>602</v>
      </c>
      <c r="M29" s="4" t="s">
        <v>516</v>
      </c>
      <c r="N29" s="4" t="s">
        <v>516</v>
      </c>
      <c r="O29" s="4" t="s">
        <v>663</v>
      </c>
      <c r="P29" s="4" t="s">
        <v>445</v>
      </c>
      <c r="Q29" s="4" t="s">
        <v>663</v>
      </c>
      <c r="R29" s="10" t="s">
        <v>519</v>
      </c>
      <c r="S29" s="9" t="s">
        <v>626</v>
      </c>
      <c r="T29" s="4" t="s">
        <v>605</v>
      </c>
      <c r="U29" s="10" t="s">
        <v>521</v>
      </c>
    </row>
    <row r="30" spans="1:21" x14ac:dyDescent="0.25">
      <c r="A30" s="4"/>
      <c r="B30" s="9" t="s">
        <v>1547</v>
      </c>
      <c r="C30" s="9" t="s">
        <v>649</v>
      </c>
      <c r="D30" s="10" t="s">
        <v>1548</v>
      </c>
      <c r="E30" s="9" t="s">
        <v>1549</v>
      </c>
      <c r="F30" s="4" t="s">
        <v>395</v>
      </c>
      <c r="G30" s="4" t="s">
        <v>813</v>
      </c>
      <c r="H30" s="4" t="s">
        <v>488</v>
      </c>
      <c r="I30" s="10" t="s">
        <v>508</v>
      </c>
      <c r="J30" s="9" t="s">
        <v>1549</v>
      </c>
      <c r="K30" s="4" t="s">
        <v>395</v>
      </c>
      <c r="L30" s="4" t="s">
        <v>813</v>
      </c>
      <c r="M30" s="4" t="s">
        <v>301</v>
      </c>
      <c r="N30" s="4" t="s">
        <v>223</v>
      </c>
      <c r="O30" s="4" t="s">
        <v>225</v>
      </c>
      <c r="P30" s="4" t="s">
        <v>366</v>
      </c>
      <c r="Q30" s="4" t="s">
        <v>227</v>
      </c>
      <c r="R30" s="10" t="s">
        <v>471</v>
      </c>
      <c r="S30" s="9" t="s">
        <v>539</v>
      </c>
      <c r="T30" s="4" t="s">
        <v>1550</v>
      </c>
      <c r="U30" s="10" t="s">
        <v>1551</v>
      </c>
    </row>
    <row r="31" spans="1:21" x14ac:dyDescent="0.25">
      <c r="A31" s="4"/>
      <c r="B31" s="9" t="s">
        <v>1552</v>
      </c>
      <c r="C31" s="9" t="s">
        <v>159</v>
      </c>
      <c r="D31" s="10" t="s">
        <v>158</v>
      </c>
      <c r="E31" s="9" t="s">
        <v>673</v>
      </c>
      <c r="F31" s="4" t="s">
        <v>1098</v>
      </c>
      <c r="G31" s="4" t="s">
        <v>1469</v>
      </c>
      <c r="H31" s="4" t="s">
        <v>458</v>
      </c>
      <c r="I31" s="10" t="s">
        <v>492</v>
      </c>
      <c r="J31" s="9" t="s">
        <v>1319</v>
      </c>
      <c r="K31" s="4" t="s">
        <v>1553</v>
      </c>
      <c r="L31" s="4" t="s">
        <v>1554</v>
      </c>
      <c r="M31" s="4" t="s">
        <v>166</v>
      </c>
      <c r="N31" s="4" t="s">
        <v>166</v>
      </c>
      <c r="O31" s="4" t="s">
        <v>723</v>
      </c>
      <c r="P31" s="4" t="s">
        <v>599</v>
      </c>
      <c r="Q31" s="4" t="s">
        <v>723</v>
      </c>
      <c r="R31" s="10" t="s">
        <v>1319</v>
      </c>
      <c r="S31" s="9" t="s">
        <v>413</v>
      </c>
      <c r="T31" s="4" t="s">
        <v>461</v>
      </c>
      <c r="U31" s="10" t="s">
        <v>462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310</v>
      </c>
      <c r="D35" s="10" t="s">
        <v>308</v>
      </c>
      <c r="E35" s="9" t="s">
        <v>310</v>
      </c>
      <c r="F35" s="4" t="s">
        <v>310</v>
      </c>
      <c r="G35" s="4" t="s">
        <v>308</v>
      </c>
      <c r="H35" s="4" t="s">
        <v>237</v>
      </c>
      <c r="I35" s="10" t="s">
        <v>237</v>
      </c>
      <c r="J35" s="9" t="s">
        <v>310</v>
      </c>
      <c r="K35" s="4" t="s">
        <v>310</v>
      </c>
      <c r="L35" s="4" t="s">
        <v>308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309</v>
      </c>
      <c r="T35" s="4" t="s">
        <v>310</v>
      </c>
      <c r="U35" s="10" t="s">
        <v>310</v>
      </c>
    </row>
    <row r="36" spans="1:21" x14ac:dyDescent="0.25">
      <c r="A36" s="4"/>
      <c r="B36" s="9" t="s">
        <v>243</v>
      </c>
      <c r="C36" s="9" t="s">
        <v>227</v>
      </c>
      <c r="D36" s="10" t="s">
        <v>348</v>
      </c>
      <c r="E36" s="9" t="s">
        <v>208</v>
      </c>
      <c r="F36" s="4" t="s">
        <v>247</v>
      </c>
      <c r="G36" s="4" t="s">
        <v>227</v>
      </c>
      <c r="H36" s="4" t="s">
        <v>245</v>
      </c>
      <c r="I36" s="10" t="s">
        <v>321</v>
      </c>
      <c r="J36" s="9" t="s">
        <v>208</v>
      </c>
      <c r="K36" s="4" t="s">
        <v>247</v>
      </c>
      <c r="L36" s="4" t="s">
        <v>227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321</v>
      </c>
      <c r="S36" s="9" t="s">
        <v>244</v>
      </c>
      <c r="T36" s="4" t="s">
        <v>409</v>
      </c>
      <c r="U36" s="10" t="s">
        <v>244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05" priority="13">
      <formula>$B$18&gt;0</formula>
    </cfRule>
  </conditionalFormatting>
  <conditionalFormatting sqref="A22:U22">
    <cfRule type="expression" dxfId="804" priority="12">
      <formula>A22&lt;&gt;""</formula>
    </cfRule>
  </conditionalFormatting>
  <conditionalFormatting sqref="A25:U25">
    <cfRule type="expression" dxfId="803" priority="11">
      <formula>A25&lt;&gt;""</formula>
    </cfRule>
  </conditionalFormatting>
  <conditionalFormatting sqref="A28:U28">
    <cfRule type="expression" dxfId="802" priority="10">
      <formula>A28&lt;&gt;""</formula>
    </cfRule>
  </conditionalFormatting>
  <conditionalFormatting sqref="A31:U31">
    <cfRule type="expression" dxfId="801" priority="9">
      <formula>A31&lt;&gt;""</formula>
    </cfRule>
  </conditionalFormatting>
  <conditionalFormatting sqref="A34:U34">
    <cfRule type="expression" dxfId="800" priority="8">
      <formula>A34&lt;&gt;""</formula>
    </cfRule>
  </conditionalFormatting>
  <conditionalFormatting sqref="A37:U37">
    <cfRule type="expression" dxfId="799" priority="7">
      <formula>A37&lt;&gt;""</formula>
    </cfRule>
  </conditionalFormatting>
  <conditionalFormatting sqref="A40:U40">
    <cfRule type="expression" dxfId="798" priority="6">
      <formula>A40&lt;&gt;""</formula>
    </cfRule>
  </conditionalFormatting>
  <conditionalFormatting sqref="A43:U43">
    <cfRule type="expression" dxfId="797" priority="5">
      <formula>A43&lt;&gt;""</formula>
    </cfRule>
  </conditionalFormatting>
  <conditionalFormatting sqref="A46:U46">
    <cfRule type="expression" dxfId="796" priority="4">
      <formula>A46&lt;&gt;""</formula>
    </cfRule>
  </conditionalFormatting>
  <conditionalFormatting sqref="A49:U49">
    <cfRule type="expression" dxfId="795" priority="3">
      <formula>A49&lt;&gt;""</formula>
    </cfRule>
  </conditionalFormatting>
  <conditionalFormatting sqref="A52:U52">
    <cfRule type="expression" dxfId="794" priority="2">
      <formula>A52&lt;&gt;""</formula>
    </cfRule>
  </conditionalFormatting>
  <conditionalFormatting sqref="A55:U55">
    <cfRule type="expression" dxfId="79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1555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310</v>
      </c>
      <c r="C20" s="9" t="s">
        <v>310</v>
      </c>
      <c r="D20" s="10" t="s">
        <v>310</v>
      </c>
      <c r="E20" s="9" t="s">
        <v>237</v>
      </c>
      <c r="F20" s="4" t="s">
        <v>309</v>
      </c>
      <c r="G20" s="4" t="s">
        <v>310</v>
      </c>
      <c r="H20" s="4" t="s">
        <v>237</v>
      </c>
      <c r="I20" s="10" t="s">
        <v>237</v>
      </c>
      <c r="J20" s="9" t="s">
        <v>237</v>
      </c>
      <c r="K20" s="4" t="s">
        <v>309</v>
      </c>
      <c r="L20" s="4" t="s">
        <v>310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237</v>
      </c>
      <c r="S20" s="9" t="s">
        <v>473</v>
      </c>
      <c r="T20" s="4" t="s">
        <v>310</v>
      </c>
      <c r="U20" s="10" t="s">
        <v>237</v>
      </c>
    </row>
    <row r="21" spans="1:21" x14ac:dyDescent="0.25">
      <c r="A21" s="4"/>
      <c r="B21" s="9" t="s">
        <v>206</v>
      </c>
      <c r="C21" s="9" t="s">
        <v>270</v>
      </c>
      <c r="D21" s="10" t="s">
        <v>273</v>
      </c>
      <c r="E21" s="9" t="s">
        <v>270</v>
      </c>
      <c r="F21" s="4" t="s">
        <v>210</v>
      </c>
      <c r="G21" s="4" t="s">
        <v>315</v>
      </c>
      <c r="H21" s="4" t="s">
        <v>245</v>
      </c>
      <c r="I21" s="10" t="s">
        <v>245</v>
      </c>
      <c r="J21" s="9" t="s">
        <v>270</v>
      </c>
      <c r="K21" s="4" t="s">
        <v>210</v>
      </c>
      <c r="L21" s="4" t="s">
        <v>315</v>
      </c>
      <c r="M21" s="4" t="s">
        <v>245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245</v>
      </c>
      <c r="S21" s="9" t="s">
        <v>300</v>
      </c>
      <c r="T21" s="4" t="s">
        <v>207</v>
      </c>
      <c r="U21" s="10" t="s">
        <v>321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1537</v>
      </c>
      <c r="B23" s="9" t="s">
        <v>310</v>
      </c>
      <c r="C23" s="9" t="s">
        <v>308</v>
      </c>
      <c r="D23" s="10" t="s">
        <v>237</v>
      </c>
      <c r="E23" s="9" t="s">
        <v>237</v>
      </c>
      <c r="F23" s="4" t="s">
        <v>309</v>
      </c>
      <c r="G23" s="4" t="s">
        <v>308</v>
      </c>
      <c r="H23" s="4" t="s">
        <v>310</v>
      </c>
      <c r="I23" s="10" t="s">
        <v>309</v>
      </c>
      <c r="J23" s="9" t="s">
        <v>237</v>
      </c>
      <c r="K23" s="4" t="s">
        <v>309</v>
      </c>
      <c r="L23" s="4" t="s">
        <v>308</v>
      </c>
      <c r="M23" s="4" t="s">
        <v>237</v>
      </c>
      <c r="N23" s="4" t="s">
        <v>325</v>
      </c>
      <c r="O23" s="4" t="s">
        <v>237</v>
      </c>
      <c r="P23" s="4" t="s">
        <v>237</v>
      </c>
      <c r="Q23" s="4" t="s">
        <v>237</v>
      </c>
      <c r="R23" s="10" t="s">
        <v>308</v>
      </c>
      <c r="S23" s="9" t="s">
        <v>237</v>
      </c>
      <c r="T23" s="4" t="s">
        <v>310</v>
      </c>
      <c r="U23" s="10" t="s">
        <v>237</v>
      </c>
    </row>
    <row r="24" spans="1:21" x14ac:dyDescent="0.25">
      <c r="A24" s="4"/>
      <c r="B24" s="9" t="s">
        <v>427</v>
      </c>
      <c r="C24" s="9" t="s">
        <v>206</v>
      </c>
      <c r="D24" s="10" t="s">
        <v>247</v>
      </c>
      <c r="E24" s="9" t="s">
        <v>315</v>
      </c>
      <c r="F24" s="4" t="s">
        <v>300</v>
      </c>
      <c r="G24" s="4" t="s">
        <v>210</v>
      </c>
      <c r="H24" s="4" t="s">
        <v>246</v>
      </c>
      <c r="I24" s="10" t="s">
        <v>246</v>
      </c>
      <c r="J24" s="9" t="s">
        <v>315</v>
      </c>
      <c r="K24" s="4" t="s">
        <v>300</v>
      </c>
      <c r="L24" s="4" t="s">
        <v>210</v>
      </c>
      <c r="M24" s="4" t="s">
        <v>245</v>
      </c>
      <c r="N24" s="4" t="s">
        <v>246</v>
      </c>
      <c r="O24" s="4" t="s">
        <v>245</v>
      </c>
      <c r="P24" s="4" t="s">
        <v>245</v>
      </c>
      <c r="Q24" s="4" t="s">
        <v>245</v>
      </c>
      <c r="R24" s="10" t="s">
        <v>246</v>
      </c>
      <c r="S24" s="9" t="s">
        <v>245</v>
      </c>
      <c r="T24" s="4" t="s">
        <v>427</v>
      </c>
      <c r="U24" s="10" t="s">
        <v>245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310</v>
      </c>
      <c r="C26" s="9" t="s">
        <v>310</v>
      </c>
      <c r="D26" s="10" t="s">
        <v>310</v>
      </c>
      <c r="E26" s="9" t="s">
        <v>237</v>
      </c>
      <c r="F26" s="4" t="s">
        <v>309</v>
      </c>
      <c r="G26" s="4" t="s">
        <v>310</v>
      </c>
      <c r="H26" s="4" t="s">
        <v>309</v>
      </c>
      <c r="I26" s="10" t="s">
        <v>309</v>
      </c>
      <c r="J26" s="9" t="s">
        <v>237</v>
      </c>
      <c r="K26" s="4" t="s">
        <v>309</v>
      </c>
      <c r="L26" s="4" t="s">
        <v>310</v>
      </c>
      <c r="M26" s="4" t="s">
        <v>325</v>
      </c>
      <c r="N26" s="4" t="s">
        <v>237</v>
      </c>
      <c r="O26" s="4" t="s">
        <v>237</v>
      </c>
      <c r="P26" s="4" t="s">
        <v>326</v>
      </c>
      <c r="Q26" s="4" t="s">
        <v>237</v>
      </c>
      <c r="R26" s="10" t="s">
        <v>237</v>
      </c>
      <c r="S26" s="9" t="s">
        <v>308</v>
      </c>
      <c r="T26" s="4" t="s">
        <v>310</v>
      </c>
      <c r="U26" s="10" t="s">
        <v>310</v>
      </c>
    </row>
    <row r="27" spans="1:21" x14ac:dyDescent="0.25">
      <c r="A27" s="4"/>
      <c r="B27" s="9" t="s">
        <v>399</v>
      </c>
      <c r="C27" s="9" t="s">
        <v>210</v>
      </c>
      <c r="D27" s="10" t="s">
        <v>271</v>
      </c>
      <c r="E27" s="9" t="s">
        <v>315</v>
      </c>
      <c r="F27" s="4" t="s">
        <v>210</v>
      </c>
      <c r="G27" s="4" t="s">
        <v>315</v>
      </c>
      <c r="H27" s="4" t="s">
        <v>315</v>
      </c>
      <c r="I27" s="10" t="s">
        <v>246</v>
      </c>
      <c r="J27" s="9" t="s">
        <v>315</v>
      </c>
      <c r="K27" s="4" t="s">
        <v>210</v>
      </c>
      <c r="L27" s="4" t="s">
        <v>315</v>
      </c>
      <c r="M27" s="4" t="s">
        <v>246</v>
      </c>
      <c r="N27" s="4" t="s">
        <v>245</v>
      </c>
      <c r="O27" s="4" t="s">
        <v>245</v>
      </c>
      <c r="P27" s="4" t="s">
        <v>315</v>
      </c>
      <c r="Q27" s="4" t="s">
        <v>245</v>
      </c>
      <c r="R27" s="10" t="s">
        <v>321</v>
      </c>
      <c r="S27" s="9" t="s">
        <v>315</v>
      </c>
      <c r="T27" s="4" t="s">
        <v>223</v>
      </c>
      <c r="U27" s="10" t="s">
        <v>315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628</v>
      </c>
      <c r="C29" s="9" t="s">
        <v>628</v>
      </c>
      <c r="D29" s="10" t="s">
        <v>628</v>
      </c>
      <c r="E29" s="9" t="s">
        <v>604</v>
      </c>
      <c r="F29" s="4" t="s">
        <v>516</v>
      </c>
      <c r="G29" s="4" t="s">
        <v>518</v>
      </c>
      <c r="H29" s="4" t="s">
        <v>628</v>
      </c>
      <c r="I29" s="10" t="s">
        <v>518</v>
      </c>
      <c r="J29" s="9" t="s">
        <v>604</v>
      </c>
      <c r="K29" s="4" t="s">
        <v>516</v>
      </c>
      <c r="L29" s="4" t="s">
        <v>518</v>
      </c>
      <c r="M29" s="4" t="s">
        <v>516</v>
      </c>
      <c r="N29" s="4" t="s">
        <v>516</v>
      </c>
      <c r="O29" s="4" t="s">
        <v>663</v>
      </c>
      <c r="P29" s="4" t="s">
        <v>683</v>
      </c>
      <c r="Q29" s="4" t="s">
        <v>663</v>
      </c>
      <c r="R29" s="10" t="s">
        <v>627</v>
      </c>
      <c r="S29" s="9" t="s">
        <v>518</v>
      </c>
      <c r="T29" s="4" t="s">
        <v>628</v>
      </c>
      <c r="U29" s="10" t="s">
        <v>604</v>
      </c>
    </row>
    <row r="30" spans="1:21" x14ac:dyDescent="0.25">
      <c r="A30" s="4"/>
      <c r="B30" s="9" t="s">
        <v>1556</v>
      </c>
      <c r="C30" s="9" t="s">
        <v>1557</v>
      </c>
      <c r="D30" s="10" t="s">
        <v>1558</v>
      </c>
      <c r="E30" s="9" t="s">
        <v>1559</v>
      </c>
      <c r="F30" s="4" t="s">
        <v>803</v>
      </c>
      <c r="G30" s="4" t="s">
        <v>1302</v>
      </c>
      <c r="H30" s="4" t="s">
        <v>1305</v>
      </c>
      <c r="I30" s="10" t="s">
        <v>556</v>
      </c>
      <c r="J30" s="9" t="s">
        <v>1559</v>
      </c>
      <c r="K30" s="4" t="s">
        <v>803</v>
      </c>
      <c r="L30" s="4" t="s">
        <v>1302</v>
      </c>
      <c r="M30" s="4" t="s">
        <v>301</v>
      </c>
      <c r="N30" s="4" t="s">
        <v>223</v>
      </c>
      <c r="O30" s="4" t="s">
        <v>225</v>
      </c>
      <c r="P30" s="4" t="s">
        <v>427</v>
      </c>
      <c r="Q30" s="4" t="s">
        <v>227</v>
      </c>
      <c r="R30" s="10" t="s">
        <v>336</v>
      </c>
      <c r="S30" s="9" t="s">
        <v>932</v>
      </c>
      <c r="T30" s="4" t="s">
        <v>1560</v>
      </c>
      <c r="U30" s="10" t="s">
        <v>1561</v>
      </c>
    </row>
    <row r="31" spans="1:21" x14ac:dyDescent="0.25">
      <c r="A31" s="4"/>
      <c r="B31" s="9" t="s">
        <v>1562</v>
      </c>
      <c r="C31" s="9" t="s">
        <v>250</v>
      </c>
      <c r="D31" s="10" t="s">
        <v>250</v>
      </c>
      <c r="E31" s="9" t="s">
        <v>561</v>
      </c>
      <c r="F31" s="4" t="s">
        <v>578</v>
      </c>
      <c r="G31" s="4" t="s">
        <v>422</v>
      </c>
      <c r="H31" s="4" t="s">
        <v>161</v>
      </c>
      <c r="I31" s="10" t="s">
        <v>250</v>
      </c>
      <c r="J31" s="9" t="s">
        <v>1319</v>
      </c>
      <c r="K31" s="4" t="s">
        <v>1563</v>
      </c>
      <c r="L31" s="4" t="s">
        <v>1564</v>
      </c>
      <c r="M31" s="4" t="s">
        <v>250</v>
      </c>
      <c r="N31" s="4" t="s">
        <v>250</v>
      </c>
      <c r="O31" s="4" t="s">
        <v>723</v>
      </c>
      <c r="P31" s="4" t="s">
        <v>599</v>
      </c>
      <c r="Q31" s="4" t="s">
        <v>723</v>
      </c>
      <c r="R31" s="10" t="s">
        <v>913</v>
      </c>
      <c r="S31" s="9" t="s">
        <v>176</v>
      </c>
      <c r="T31" s="4" t="s">
        <v>176</v>
      </c>
      <c r="U31" s="10" t="s">
        <v>462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310</v>
      </c>
      <c r="D35" s="10" t="s">
        <v>308</v>
      </c>
      <c r="E35" s="9" t="s">
        <v>310</v>
      </c>
      <c r="F35" s="4" t="s">
        <v>310</v>
      </c>
      <c r="G35" s="4" t="s">
        <v>309</v>
      </c>
      <c r="H35" s="4" t="s">
        <v>237</v>
      </c>
      <c r="I35" s="10" t="s">
        <v>237</v>
      </c>
      <c r="J35" s="9" t="s">
        <v>310</v>
      </c>
      <c r="K35" s="4" t="s">
        <v>310</v>
      </c>
      <c r="L35" s="4" t="s">
        <v>309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310</v>
      </c>
      <c r="T35" s="4" t="s">
        <v>310</v>
      </c>
      <c r="U35" s="10" t="s">
        <v>310</v>
      </c>
    </row>
    <row r="36" spans="1:21" x14ac:dyDescent="0.25">
      <c r="A36" s="4"/>
      <c r="B36" s="9" t="s">
        <v>269</v>
      </c>
      <c r="C36" s="9" t="s">
        <v>223</v>
      </c>
      <c r="D36" s="10" t="s">
        <v>206</v>
      </c>
      <c r="E36" s="9" t="s">
        <v>206</v>
      </c>
      <c r="F36" s="4" t="s">
        <v>247</v>
      </c>
      <c r="G36" s="4" t="s">
        <v>207</v>
      </c>
      <c r="H36" s="4" t="s">
        <v>245</v>
      </c>
      <c r="I36" s="10" t="s">
        <v>321</v>
      </c>
      <c r="J36" s="9" t="s">
        <v>206</v>
      </c>
      <c r="K36" s="4" t="s">
        <v>247</v>
      </c>
      <c r="L36" s="4" t="s">
        <v>207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321</v>
      </c>
      <c r="S36" s="9" t="s">
        <v>246</v>
      </c>
      <c r="T36" s="4" t="s">
        <v>348</v>
      </c>
      <c r="U36" s="10" t="s">
        <v>270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92" priority="13">
      <formula>$B$18&gt;0</formula>
    </cfRule>
  </conditionalFormatting>
  <conditionalFormatting sqref="A22:U22">
    <cfRule type="expression" dxfId="791" priority="12">
      <formula>A22&lt;&gt;""</formula>
    </cfRule>
  </conditionalFormatting>
  <conditionalFormatting sqref="A25:U25">
    <cfRule type="expression" dxfId="790" priority="11">
      <formula>A25&lt;&gt;""</formula>
    </cfRule>
  </conditionalFormatting>
  <conditionalFormatting sqref="A28:U28">
    <cfRule type="expression" dxfId="789" priority="10">
      <formula>A28&lt;&gt;""</formula>
    </cfRule>
  </conditionalFormatting>
  <conditionalFormatting sqref="A31:U31">
    <cfRule type="expression" dxfId="788" priority="9">
      <formula>A31&lt;&gt;""</formula>
    </cfRule>
  </conditionalFormatting>
  <conditionalFormatting sqref="A34:U34">
    <cfRule type="expression" dxfId="787" priority="8">
      <formula>A34&lt;&gt;""</formula>
    </cfRule>
  </conditionalFormatting>
  <conditionalFormatting sqref="A37:U37">
    <cfRule type="expression" dxfId="786" priority="7">
      <formula>A37&lt;&gt;""</formula>
    </cfRule>
  </conditionalFormatting>
  <conditionalFormatting sqref="A40:U40">
    <cfRule type="expression" dxfId="785" priority="6">
      <formula>A40&lt;&gt;""</formula>
    </cfRule>
  </conditionalFormatting>
  <conditionalFormatting sqref="A43:U43">
    <cfRule type="expression" dxfId="784" priority="5">
      <formula>A43&lt;&gt;""</formula>
    </cfRule>
  </conditionalFormatting>
  <conditionalFormatting sqref="A46:U46">
    <cfRule type="expression" dxfId="783" priority="4">
      <formula>A46&lt;&gt;""</formula>
    </cfRule>
  </conditionalFormatting>
  <conditionalFormatting sqref="A49:U49">
    <cfRule type="expression" dxfId="782" priority="3">
      <formula>A49&lt;&gt;""</formula>
    </cfRule>
  </conditionalFormatting>
  <conditionalFormatting sqref="A52:U52">
    <cfRule type="expression" dxfId="781" priority="2">
      <formula>A52&lt;&gt;""</formula>
    </cfRule>
  </conditionalFormatting>
  <conditionalFormatting sqref="A55:U55">
    <cfRule type="expression" dxfId="78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565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566</v>
      </c>
      <c r="B20" s="9" t="s">
        <v>326</v>
      </c>
      <c r="C20" s="9" t="s">
        <v>288</v>
      </c>
      <c r="D20" s="10" t="s">
        <v>326</v>
      </c>
      <c r="E20" s="9" t="s">
        <v>288</v>
      </c>
      <c r="F20" s="4" t="s">
        <v>374</v>
      </c>
      <c r="G20" s="4" t="s">
        <v>325</v>
      </c>
      <c r="H20" s="4" t="s">
        <v>239</v>
      </c>
      <c r="I20" s="10" t="s">
        <v>234</v>
      </c>
      <c r="J20" s="9" t="s">
        <v>288</v>
      </c>
      <c r="K20" s="4" t="s">
        <v>374</v>
      </c>
      <c r="L20" s="4" t="s">
        <v>325</v>
      </c>
      <c r="M20" s="4" t="s">
        <v>233</v>
      </c>
      <c r="N20" s="4" t="s">
        <v>236</v>
      </c>
      <c r="O20" s="4" t="s">
        <v>326</v>
      </c>
      <c r="P20" s="4" t="s">
        <v>325</v>
      </c>
      <c r="Q20" s="4" t="s">
        <v>237</v>
      </c>
      <c r="R20" s="10" t="s">
        <v>234</v>
      </c>
      <c r="S20" s="9" t="s">
        <v>358</v>
      </c>
      <c r="T20" s="4" t="s">
        <v>235</v>
      </c>
      <c r="U20" s="10" t="s">
        <v>235</v>
      </c>
    </row>
    <row r="21" spans="1:21" x14ac:dyDescent="0.25">
      <c r="A21" s="4"/>
      <c r="B21" s="9" t="s">
        <v>362</v>
      </c>
      <c r="C21" s="9" t="s">
        <v>567</v>
      </c>
      <c r="D21" s="10" t="s">
        <v>568</v>
      </c>
      <c r="E21" s="9" t="s">
        <v>426</v>
      </c>
      <c r="F21" s="4" t="s">
        <v>298</v>
      </c>
      <c r="G21" s="4" t="s">
        <v>569</v>
      </c>
      <c r="H21" s="4" t="s">
        <v>271</v>
      </c>
      <c r="I21" s="10" t="s">
        <v>247</v>
      </c>
      <c r="J21" s="9" t="s">
        <v>426</v>
      </c>
      <c r="K21" s="4" t="s">
        <v>298</v>
      </c>
      <c r="L21" s="4" t="s">
        <v>569</v>
      </c>
      <c r="M21" s="4" t="s">
        <v>316</v>
      </c>
      <c r="N21" s="4" t="s">
        <v>316</v>
      </c>
      <c r="O21" s="4" t="s">
        <v>244</v>
      </c>
      <c r="P21" s="4" t="s">
        <v>315</v>
      </c>
      <c r="Q21" s="4" t="s">
        <v>245</v>
      </c>
      <c r="R21" s="10" t="s">
        <v>244</v>
      </c>
      <c r="S21" s="9" t="s">
        <v>569</v>
      </c>
      <c r="T21" s="4" t="s">
        <v>570</v>
      </c>
      <c r="U21" s="10" t="s">
        <v>303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571</v>
      </c>
      <c r="B23" s="9" t="s">
        <v>282</v>
      </c>
      <c r="C23" s="9" t="s">
        <v>261</v>
      </c>
      <c r="D23" s="10" t="s">
        <v>283</v>
      </c>
      <c r="E23" s="9" t="s">
        <v>282</v>
      </c>
      <c r="F23" s="4" t="s">
        <v>353</v>
      </c>
      <c r="G23" s="4" t="s">
        <v>252</v>
      </c>
      <c r="H23" s="4" t="s">
        <v>253</v>
      </c>
      <c r="I23" s="10" t="s">
        <v>283</v>
      </c>
      <c r="J23" s="9" t="s">
        <v>282</v>
      </c>
      <c r="K23" s="4" t="s">
        <v>353</v>
      </c>
      <c r="L23" s="4" t="s">
        <v>252</v>
      </c>
      <c r="M23" s="4" t="s">
        <v>259</v>
      </c>
      <c r="N23" s="4" t="s">
        <v>477</v>
      </c>
      <c r="O23" s="4" t="s">
        <v>477</v>
      </c>
      <c r="P23" s="4" t="s">
        <v>383</v>
      </c>
      <c r="Q23" s="4" t="s">
        <v>339</v>
      </c>
      <c r="R23" s="10" t="s">
        <v>430</v>
      </c>
      <c r="S23" s="9" t="s">
        <v>290</v>
      </c>
      <c r="T23" s="4" t="s">
        <v>282</v>
      </c>
      <c r="U23" s="10" t="s">
        <v>284</v>
      </c>
    </row>
    <row r="24" spans="1:21" x14ac:dyDescent="0.25">
      <c r="A24" s="4"/>
      <c r="B24" s="9" t="s">
        <v>572</v>
      </c>
      <c r="C24" s="9" t="s">
        <v>573</v>
      </c>
      <c r="D24" s="10" t="s">
        <v>574</v>
      </c>
      <c r="E24" s="9" t="s">
        <v>575</v>
      </c>
      <c r="F24" s="4" t="s">
        <v>576</v>
      </c>
      <c r="G24" s="4" t="s">
        <v>395</v>
      </c>
      <c r="H24" s="4" t="s">
        <v>380</v>
      </c>
      <c r="I24" s="10" t="s">
        <v>410</v>
      </c>
      <c r="J24" s="9" t="s">
        <v>575</v>
      </c>
      <c r="K24" s="4" t="s">
        <v>576</v>
      </c>
      <c r="L24" s="4" t="s">
        <v>395</v>
      </c>
      <c r="M24" s="4" t="s">
        <v>210</v>
      </c>
      <c r="N24" s="4" t="s">
        <v>210</v>
      </c>
      <c r="O24" s="4" t="s">
        <v>208</v>
      </c>
      <c r="P24" s="4" t="s">
        <v>247</v>
      </c>
      <c r="Q24" s="4" t="s">
        <v>315</v>
      </c>
      <c r="R24" s="10" t="s">
        <v>334</v>
      </c>
      <c r="S24" s="9" t="s">
        <v>467</v>
      </c>
      <c r="T24" s="4" t="s">
        <v>304</v>
      </c>
      <c r="U24" s="10" t="s">
        <v>412</v>
      </c>
    </row>
    <row r="25" spans="1:21" x14ac:dyDescent="0.25">
      <c r="A25" s="4"/>
      <c r="B25" s="9" t="s">
        <v>577</v>
      </c>
      <c r="C25" s="9" t="s">
        <v>250</v>
      </c>
      <c r="D25" s="10" t="s">
        <v>250</v>
      </c>
      <c r="E25" s="9" t="s">
        <v>161</v>
      </c>
      <c r="F25" s="4" t="s">
        <v>578</v>
      </c>
      <c r="G25" s="4" t="s">
        <v>161</v>
      </c>
      <c r="H25" s="4" t="s">
        <v>161</v>
      </c>
      <c r="I25" s="10" t="s">
        <v>250</v>
      </c>
      <c r="J25" s="9" t="s">
        <v>166</v>
      </c>
      <c r="K25" s="4" t="s">
        <v>579</v>
      </c>
      <c r="L25" s="4" t="s">
        <v>166</v>
      </c>
      <c r="M25" s="4" t="s">
        <v>250</v>
      </c>
      <c r="N25" s="4" t="s">
        <v>250</v>
      </c>
      <c r="O25" s="4" t="s">
        <v>166</v>
      </c>
      <c r="P25" s="4" t="s">
        <v>173</v>
      </c>
      <c r="Q25" s="4" t="s">
        <v>250</v>
      </c>
      <c r="R25" s="10" t="s">
        <v>580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581</v>
      </c>
      <c r="B26" s="9" t="s">
        <v>402</v>
      </c>
      <c r="C26" s="9" t="s">
        <v>359</v>
      </c>
      <c r="D26" s="10" t="s">
        <v>339</v>
      </c>
      <c r="E26" s="9" t="s">
        <v>402</v>
      </c>
      <c r="F26" s="4" t="s">
        <v>356</v>
      </c>
      <c r="G26" s="4" t="s">
        <v>359</v>
      </c>
      <c r="H26" s="4" t="s">
        <v>414</v>
      </c>
      <c r="I26" s="10" t="s">
        <v>284</v>
      </c>
      <c r="J26" s="9" t="s">
        <v>402</v>
      </c>
      <c r="K26" s="4" t="s">
        <v>356</v>
      </c>
      <c r="L26" s="4" t="s">
        <v>359</v>
      </c>
      <c r="M26" s="4" t="s">
        <v>359</v>
      </c>
      <c r="N26" s="4" t="s">
        <v>289</v>
      </c>
      <c r="O26" s="4" t="s">
        <v>329</v>
      </c>
      <c r="P26" s="4" t="s">
        <v>286</v>
      </c>
      <c r="Q26" s="4" t="s">
        <v>359</v>
      </c>
      <c r="R26" s="10" t="s">
        <v>402</v>
      </c>
      <c r="S26" s="9" t="s">
        <v>384</v>
      </c>
      <c r="T26" s="4" t="s">
        <v>342</v>
      </c>
      <c r="U26" s="10" t="s">
        <v>339</v>
      </c>
    </row>
    <row r="27" spans="1:21" x14ac:dyDescent="0.25">
      <c r="A27" s="4"/>
      <c r="B27" s="9" t="s">
        <v>582</v>
      </c>
      <c r="C27" s="9" t="s">
        <v>583</v>
      </c>
      <c r="D27" s="10" t="s">
        <v>584</v>
      </c>
      <c r="E27" s="9" t="s">
        <v>585</v>
      </c>
      <c r="F27" s="4" t="s">
        <v>451</v>
      </c>
      <c r="G27" s="4" t="s">
        <v>586</v>
      </c>
      <c r="H27" s="4" t="s">
        <v>452</v>
      </c>
      <c r="I27" s="10" t="s">
        <v>408</v>
      </c>
      <c r="J27" s="9" t="s">
        <v>585</v>
      </c>
      <c r="K27" s="4" t="s">
        <v>451</v>
      </c>
      <c r="L27" s="4" t="s">
        <v>586</v>
      </c>
      <c r="M27" s="4" t="s">
        <v>247</v>
      </c>
      <c r="N27" s="4" t="s">
        <v>315</v>
      </c>
      <c r="O27" s="4" t="s">
        <v>227</v>
      </c>
      <c r="P27" s="4" t="s">
        <v>207</v>
      </c>
      <c r="Q27" s="4" t="s">
        <v>246</v>
      </c>
      <c r="R27" s="10" t="s">
        <v>410</v>
      </c>
      <c r="S27" s="9" t="s">
        <v>389</v>
      </c>
      <c r="T27" s="4" t="s">
        <v>587</v>
      </c>
      <c r="U27" s="10" t="s">
        <v>311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588</v>
      </c>
      <c r="B29" s="9" t="s">
        <v>288</v>
      </c>
      <c r="C29" s="9" t="s">
        <v>288</v>
      </c>
      <c r="D29" s="10" t="s">
        <v>288</v>
      </c>
      <c r="E29" s="9" t="s">
        <v>326</v>
      </c>
      <c r="F29" s="4" t="s">
        <v>327</v>
      </c>
      <c r="G29" s="4" t="s">
        <v>288</v>
      </c>
      <c r="H29" s="4" t="s">
        <v>355</v>
      </c>
      <c r="I29" s="10" t="s">
        <v>374</v>
      </c>
      <c r="J29" s="9" t="s">
        <v>326</v>
      </c>
      <c r="K29" s="4" t="s">
        <v>327</v>
      </c>
      <c r="L29" s="4" t="s">
        <v>288</v>
      </c>
      <c r="M29" s="4" t="s">
        <v>238</v>
      </c>
      <c r="N29" s="4" t="s">
        <v>354</v>
      </c>
      <c r="O29" s="4" t="s">
        <v>374</v>
      </c>
      <c r="P29" s="4" t="s">
        <v>342</v>
      </c>
      <c r="Q29" s="4" t="s">
        <v>282</v>
      </c>
      <c r="R29" s="10" t="s">
        <v>326</v>
      </c>
      <c r="S29" s="9" t="s">
        <v>288</v>
      </c>
      <c r="T29" s="4" t="s">
        <v>326</v>
      </c>
      <c r="U29" s="10" t="s">
        <v>383</v>
      </c>
    </row>
    <row r="30" spans="1:21" x14ac:dyDescent="0.25">
      <c r="A30" s="4"/>
      <c r="B30" s="9" t="s">
        <v>583</v>
      </c>
      <c r="C30" s="9" t="s">
        <v>589</v>
      </c>
      <c r="D30" s="10" t="s">
        <v>506</v>
      </c>
      <c r="E30" s="9" t="s">
        <v>590</v>
      </c>
      <c r="F30" s="4" t="s">
        <v>397</v>
      </c>
      <c r="G30" s="4" t="s">
        <v>591</v>
      </c>
      <c r="H30" s="4" t="s">
        <v>226</v>
      </c>
      <c r="I30" s="10" t="s">
        <v>273</v>
      </c>
      <c r="J30" s="9" t="s">
        <v>590</v>
      </c>
      <c r="K30" s="4" t="s">
        <v>397</v>
      </c>
      <c r="L30" s="4" t="s">
        <v>591</v>
      </c>
      <c r="M30" s="4" t="s">
        <v>316</v>
      </c>
      <c r="N30" s="4" t="s">
        <v>247</v>
      </c>
      <c r="O30" s="4" t="s">
        <v>270</v>
      </c>
      <c r="P30" s="4" t="s">
        <v>210</v>
      </c>
      <c r="Q30" s="4" t="s">
        <v>315</v>
      </c>
      <c r="R30" s="10" t="s">
        <v>271</v>
      </c>
      <c r="S30" s="9" t="s">
        <v>226</v>
      </c>
      <c r="T30" s="4" t="s">
        <v>592</v>
      </c>
      <c r="U30" s="10" t="s">
        <v>212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593</v>
      </c>
      <c r="B32" s="9" t="s">
        <v>309</v>
      </c>
      <c r="C32" s="9" t="s">
        <v>309</v>
      </c>
      <c r="D32" s="10" t="s">
        <v>309</v>
      </c>
      <c r="E32" s="9" t="s">
        <v>309</v>
      </c>
      <c r="F32" s="4" t="s">
        <v>473</v>
      </c>
      <c r="G32" s="4" t="s">
        <v>308</v>
      </c>
      <c r="H32" s="4" t="s">
        <v>237</v>
      </c>
      <c r="I32" s="10" t="s">
        <v>309</v>
      </c>
      <c r="J32" s="9" t="s">
        <v>309</v>
      </c>
      <c r="K32" s="4" t="s">
        <v>473</v>
      </c>
      <c r="L32" s="4" t="s">
        <v>308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308</v>
      </c>
      <c r="S32" s="9" t="s">
        <v>237</v>
      </c>
      <c r="T32" s="4" t="s">
        <v>309</v>
      </c>
      <c r="U32" s="10" t="s">
        <v>473</v>
      </c>
    </row>
    <row r="33" spans="1:21" x14ac:dyDescent="0.25">
      <c r="A33" s="4"/>
      <c r="B33" s="9" t="s">
        <v>380</v>
      </c>
      <c r="C33" s="9" t="s">
        <v>452</v>
      </c>
      <c r="D33" s="10" t="s">
        <v>594</v>
      </c>
      <c r="E33" s="9" t="s">
        <v>225</v>
      </c>
      <c r="F33" s="4" t="s">
        <v>207</v>
      </c>
      <c r="G33" s="4" t="s">
        <v>300</v>
      </c>
      <c r="H33" s="4" t="s">
        <v>245</v>
      </c>
      <c r="I33" s="10" t="s">
        <v>246</v>
      </c>
      <c r="J33" s="9" t="s">
        <v>225</v>
      </c>
      <c r="K33" s="4" t="s">
        <v>207</v>
      </c>
      <c r="L33" s="4" t="s">
        <v>300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246</v>
      </c>
      <c r="S33" s="9" t="s">
        <v>245</v>
      </c>
      <c r="T33" s="4" t="s">
        <v>274</v>
      </c>
      <c r="U33" s="10" t="s">
        <v>366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319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246</v>
      </c>
      <c r="C36" s="9" t="s">
        <v>246</v>
      </c>
      <c r="D36" s="10" t="s">
        <v>245</v>
      </c>
      <c r="E36" s="9" t="s">
        <v>246</v>
      </c>
      <c r="F36" s="4" t="s">
        <v>245</v>
      </c>
      <c r="G36" s="4" t="s">
        <v>245</v>
      </c>
      <c r="H36" s="4" t="s">
        <v>245</v>
      </c>
      <c r="I36" s="10" t="s">
        <v>245</v>
      </c>
      <c r="J36" s="9" t="s">
        <v>246</v>
      </c>
      <c r="K36" s="4" t="s">
        <v>245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246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320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316</v>
      </c>
      <c r="C39" s="9" t="s">
        <v>245</v>
      </c>
      <c r="D39" s="10" t="s">
        <v>316</v>
      </c>
      <c r="E39" s="9" t="s">
        <v>245</v>
      </c>
      <c r="F39" s="4" t="s">
        <v>245</v>
      </c>
      <c r="G39" s="4" t="s">
        <v>316</v>
      </c>
      <c r="H39" s="4" t="s">
        <v>245</v>
      </c>
      <c r="I39" s="10" t="s">
        <v>245</v>
      </c>
      <c r="J39" s="9" t="s">
        <v>245</v>
      </c>
      <c r="K39" s="4" t="s">
        <v>245</v>
      </c>
      <c r="L39" s="4" t="s">
        <v>316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316</v>
      </c>
      <c r="U39" s="10" t="s">
        <v>245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4" t="s">
        <v>322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245</v>
      </c>
      <c r="C42" s="9" t="s">
        <v>245</v>
      </c>
      <c r="D42" s="10" t="s">
        <v>245</v>
      </c>
      <c r="E42" s="9" t="s">
        <v>245</v>
      </c>
      <c r="F42" s="4" t="s">
        <v>245</v>
      </c>
      <c r="G42" s="4" t="s">
        <v>245</v>
      </c>
      <c r="H42" s="4" t="s">
        <v>245</v>
      </c>
      <c r="I42" s="10" t="s">
        <v>245</v>
      </c>
      <c r="J42" s="9" t="s">
        <v>245</v>
      </c>
      <c r="K42" s="4" t="s">
        <v>245</v>
      </c>
      <c r="L42" s="4" t="s">
        <v>245</v>
      </c>
      <c r="M42" s="4" t="s">
        <v>245</v>
      </c>
      <c r="N42" s="4" t="s">
        <v>245</v>
      </c>
      <c r="O42" s="4" t="s">
        <v>245</v>
      </c>
      <c r="P42" s="4" t="s">
        <v>245</v>
      </c>
      <c r="Q42" s="4" t="s">
        <v>245</v>
      </c>
      <c r="R42" s="10" t="s">
        <v>245</v>
      </c>
      <c r="S42" s="9" t="s">
        <v>245</v>
      </c>
      <c r="T42" s="4" t="s">
        <v>245</v>
      </c>
      <c r="U42" s="10" t="s">
        <v>245</v>
      </c>
    </row>
    <row r="43" spans="1:21" x14ac:dyDescent="0.25">
      <c r="A43" s="4"/>
      <c r="B43" s="9" t="s">
        <v>250</v>
      </c>
      <c r="C43" s="9" t="s">
        <v>250</v>
      </c>
      <c r="D43" s="10" t="s">
        <v>250</v>
      </c>
      <c r="E43" s="9" t="s">
        <v>250</v>
      </c>
      <c r="F43" s="4" t="s">
        <v>250</v>
      </c>
      <c r="G43" s="4" t="s">
        <v>250</v>
      </c>
      <c r="H43" s="4" t="s">
        <v>250</v>
      </c>
      <c r="I43" s="10" t="s">
        <v>250</v>
      </c>
      <c r="J43" s="9" t="s">
        <v>250</v>
      </c>
      <c r="K43" s="4" t="s">
        <v>250</v>
      </c>
      <c r="L43" s="4" t="s">
        <v>250</v>
      </c>
      <c r="M43" s="4" t="s">
        <v>250</v>
      </c>
      <c r="N43" s="4" t="s">
        <v>250</v>
      </c>
      <c r="O43" s="4" t="s">
        <v>250</v>
      </c>
      <c r="P43" s="4" t="s">
        <v>250</v>
      </c>
      <c r="Q43" s="4" t="s">
        <v>250</v>
      </c>
      <c r="R43" s="10" t="s">
        <v>250</v>
      </c>
      <c r="S43" s="9" t="s">
        <v>250</v>
      </c>
      <c r="T43" s="4" t="s">
        <v>250</v>
      </c>
      <c r="U43" s="10" t="s">
        <v>250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32" priority="13">
      <formula>$B$18&gt;0</formula>
    </cfRule>
  </conditionalFormatting>
  <conditionalFormatting sqref="A22:U22">
    <cfRule type="expression" dxfId="1831" priority="12">
      <formula>A22&lt;&gt;""</formula>
    </cfRule>
  </conditionalFormatting>
  <conditionalFormatting sqref="A25:U25">
    <cfRule type="expression" dxfId="1830" priority="11">
      <formula>A25&lt;&gt;""</formula>
    </cfRule>
  </conditionalFormatting>
  <conditionalFormatting sqref="A28:U28">
    <cfRule type="expression" dxfId="1829" priority="10">
      <formula>A28&lt;&gt;""</formula>
    </cfRule>
  </conditionalFormatting>
  <conditionalFormatting sqref="A31:U31">
    <cfRule type="expression" dxfId="1828" priority="9">
      <formula>A31&lt;&gt;""</formula>
    </cfRule>
  </conditionalFormatting>
  <conditionalFormatting sqref="A34:U34">
    <cfRule type="expression" dxfId="1827" priority="8">
      <formula>A34&lt;&gt;""</formula>
    </cfRule>
  </conditionalFormatting>
  <conditionalFormatting sqref="A37:U37">
    <cfRule type="expression" dxfId="1826" priority="7">
      <formula>A37&lt;&gt;""</formula>
    </cfRule>
  </conditionalFormatting>
  <conditionalFormatting sqref="A40:U40">
    <cfRule type="expression" dxfId="1825" priority="6">
      <formula>A40&lt;&gt;""</formula>
    </cfRule>
  </conditionalFormatting>
  <conditionalFormatting sqref="A43:U43">
    <cfRule type="expression" dxfId="1824" priority="5">
      <formula>A43&lt;&gt;""</formula>
    </cfRule>
  </conditionalFormatting>
  <conditionalFormatting sqref="A46:U46">
    <cfRule type="expression" dxfId="1823" priority="4">
      <formula>A46&lt;&gt;""</formula>
    </cfRule>
  </conditionalFormatting>
  <conditionalFormatting sqref="A49:U49">
    <cfRule type="expression" dxfId="1822" priority="3">
      <formula>A49&lt;&gt;""</formula>
    </cfRule>
  </conditionalFormatting>
  <conditionalFormatting sqref="A52:U52">
    <cfRule type="expression" dxfId="1821" priority="2">
      <formula>A52&lt;&gt;""</formula>
    </cfRule>
  </conditionalFormatting>
  <conditionalFormatting sqref="A55:U55">
    <cfRule type="expression" dxfId="18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89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1565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358</v>
      </c>
      <c r="C20" s="9" t="s">
        <v>358</v>
      </c>
      <c r="D20" s="10" t="s">
        <v>358</v>
      </c>
      <c r="E20" s="9" t="s">
        <v>340</v>
      </c>
      <c r="F20" s="4" t="s">
        <v>353</v>
      </c>
      <c r="G20" s="4" t="s">
        <v>383</v>
      </c>
      <c r="H20" s="4" t="s">
        <v>234</v>
      </c>
      <c r="I20" s="10" t="s">
        <v>340</v>
      </c>
      <c r="J20" s="9" t="s">
        <v>340</v>
      </c>
      <c r="K20" s="4" t="s">
        <v>353</v>
      </c>
      <c r="L20" s="4" t="s">
        <v>383</v>
      </c>
      <c r="M20" s="4" t="s">
        <v>326</v>
      </c>
      <c r="N20" s="4" t="s">
        <v>237</v>
      </c>
      <c r="O20" s="4" t="s">
        <v>308</v>
      </c>
      <c r="P20" s="4" t="s">
        <v>325</v>
      </c>
      <c r="Q20" s="4" t="s">
        <v>307</v>
      </c>
      <c r="R20" s="10" t="s">
        <v>328</v>
      </c>
      <c r="S20" s="9" t="s">
        <v>473</v>
      </c>
      <c r="T20" s="4" t="s">
        <v>238</v>
      </c>
      <c r="U20" s="10" t="s">
        <v>542</v>
      </c>
    </row>
    <row r="21" spans="1:21" x14ac:dyDescent="0.25">
      <c r="A21" s="4"/>
      <c r="B21" s="9" t="s">
        <v>1200</v>
      </c>
      <c r="C21" s="9" t="s">
        <v>662</v>
      </c>
      <c r="D21" s="10" t="s">
        <v>1566</v>
      </c>
      <c r="E21" s="9" t="s">
        <v>1342</v>
      </c>
      <c r="F21" s="4" t="s">
        <v>576</v>
      </c>
      <c r="G21" s="4" t="s">
        <v>303</v>
      </c>
      <c r="H21" s="4" t="s">
        <v>210</v>
      </c>
      <c r="I21" s="10" t="s">
        <v>206</v>
      </c>
      <c r="J21" s="9" t="s">
        <v>1342</v>
      </c>
      <c r="K21" s="4" t="s">
        <v>576</v>
      </c>
      <c r="L21" s="4" t="s">
        <v>303</v>
      </c>
      <c r="M21" s="4" t="s">
        <v>246</v>
      </c>
      <c r="N21" s="4" t="s">
        <v>245</v>
      </c>
      <c r="O21" s="4" t="s">
        <v>316</v>
      </c>
      <c r="P21" s="4" t="s">
        <v>315</v>
      </c>
      <c r="Q21" s="4" t="s">
        <v>321</v>
      </c>
      <c r="R21" s="10" t="s">
        <v>208</v>
      </c>
      <c r="S21" s="9" t="s">
        <v>270</v>
      </c>
      <c r="T21" s="4" t="s">
        <v>1231</v>
      </c>
      <c r="U21" s="10" t="s">
        <v>203</v>
      </c>
    </row>
    <row r="22" spans="1:21" x14ac:dyDescent="0.25">
      <c r="A22" s="4"/>
      <c r="B22" s="9" t="s">
        <v>1567</v>
      </c>
      <c r="C22" s="9" t="s">
        <v>250</v>
      </c>
      <c r="D22" s="10" t="s">
        <v>250</v>
      </c>
      <c r="E22" s="9" t="s">
        <v>369</v>
      </c>
      <c r="F22" s="4" t="s">
        <v>163</v>
      </c>
      <c r="G22" s="4" t="s">
        <v>160</v>
      </c>
      <c r="H22" s="4" t="s">
        <v>422</v>
      </c>
      <c r="I22" s="10" t="s">
        <v>250</v>
      </c>
      <c r="J22" s="9" t="s">
        <v>167</v>
      </c>
      <c r="K22" s="4" t="s">
        <v>250</v>
      </c>
      <c r="L22" s="4" t="s">
        <v>165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1537</v>
      </c>
      <c r="B23" s="9" t="s">
        <v>310</v>
      </c>
      <c r="C23" s="9" t="s">
        <v>310</v>
      </c>
      <c r="D23" s="10" t="s">
        <v>310</v>
      </c>
      <c r="E23" s="9" t="s">
        <v>310</v>
      </c>
      <c r="F23" s="4" t="s">
        <v>308</v>
      </c>
      <c r="G23" s="4" t="s">
        <v>237</v>
      </c>
      <c r="H23" s="4" t="s">
        <v>309</v>
      </c>
      <c r="I23" s="10" t="s">
        <v>237</v>
      </c>
      <c r="J23" s="9" t="s">
        <v>310</v>
      </c>
      <c r="K23" s="4" t="s">
        <v>308</v>
      </c>
      <c r="L23" s="4" t="s">
        <v>237</v>
      </c>
      <c r="M23" s="4" t="s">
        <v>237</v>
      </c>
      <c r="N23" s="4" t="s">
        <v>325</v>
      </c>
      <c r="O23" s="4" t="s">
        <v>237</v>
      </c>
      <c r="P23" s="4" t="s">
        <v>234</v>
      </c>
      <c r="Q23" s="4" t="s">
        <v>237</v>
      </c>
      <c r="R23" s="10" t="s">
        <v>237</v>
      </c>
      <c r="S23" s="9" t="s">
        <v>308</v>
      </c>
      <c r="T23" s="4" t="s">
        <v>310</v>
      </c>
      <c r="U23" s="10" t="s">
        <v>237</v>
      </c>
    </row>
    <row r="24" spans="1:21" x14ac:dyDescent="0.25">
      <c r="A24" s="4"/>
      <c r="B24" s="9" t="s">
        <v>408</v>
      </c>
      <c r="C24" s="9" t="s">
        <v>301</v>
      </c>
      <c r="D24" s="10" t="s">
        <v>273</v>
      </c>
      <c r="E24" s="9" t="s">
        <v>301</v>
      </c>
      <c r="F24" s="4" t="s">
        <v>300</v>
      </c>
      <c r="G24" s="4" t="s">
        <v>316</v>
      </c>
      <c r="H24" s="4" t="s">
        <v>315</v>
      </c>
      <c r="I24" s="10" t="s">
        <v>245</v>
      </c>
      <c r="J24" s="9" t="s">
        <v>301</v>
      </c>
      <c r="K24" s="4" t="s">
        <v>300</v>
      </c>
      <c r="L24" s="4" t="s">
        <v>316</v>
      </c>
      <c r="M24" s="4" t="s">
        <v>245</v>
      </c>
      <c r="N24" s="4" t="s">
        <v>246</v>
      </c>
      <c r="O24" s="4" t="s">
        <v>245</v>
      </c>
      <c r="P24" s="4" t="s">
        <v>316</v>
      </c>
      <c r="Q24" s="4" t="s">
        <v>245</v>
      </c>
      <c r="R24" s="10" t="s">
        <v>245</v>
      </c>
      <c r="S24" s="9" t="s">
        <v>315</v>
      </c>
      <c r="T24" s="4" t="s">
        <v>399</v>
      </c>
      <c r="U24" s="10" t="s">
        <v>246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310</v>
      </c>
      <c r="C26" s="9" t="s">
        <v>310</v>
      </c>
      <c r="D26" s="10" t="s">
        <v>310</v>
      </c>
      <c r="E26" s="9" t="s">
        <v>237</v>
      </c>
      <c r="F26" s="4" t="s">
        <v>237</v>
      </c>
      <c r="G26" s="4" t="s">
        <v>309</v>
      </c>
      <c r="H26" s="4" t="s">
        <v>310</v>
      </c>
      <c r="I26" s="10" t="s">
        <v>237</v>
      </c>
      <c r="J26" s="9" t="s">
        <v>237</v>
      </c>
      <c r="K26" s="4" t="s">
        <v>237</v>
      </c>
      <c r="L26" s="4" t="s">
        <v>309</v>
      </c>
      <c r="M26" s="4" t="s">
        <v>237</v>
      </c>
      <c r="N26" s="4" t="s">
        <v>237</v>
      </c>
      <c r="O26" s="4" t="s">
        <v>308</v>
      </c>
      <c r="P26" s="4" t="s">
        <v>237</v>
      </c>
      <c r="Q26" s="4" t="s">
        <v>237</v>
      </c>
      <c r="R26" s="10" t="s">
        <v>237</v>
      </c>
      <c r="S26" s="9" t="s">
        <v>310</v>
      </c>
      <c r="T26" s="4" t="s">
        <v>310</v>
      </c>
      <c r="U26" s="10" t="s">
        <v>237</v>
      </c>
    </row>
    <row r="27" spans="1:21" x14ac:dyDescent="0.25">
      <c r="A27" s="4"/>
      <c r="B27" s="9" t="s">
        <v>208</v>
      </c>
      <c r="C27" s="9" t="s">
        <v>271</v>
      </c>
      <c r="D27" s="10" t="s">
        <v>270</v>
      </c>
      <c r="E27" s="9" t="s">
        <v>270</v>
      </c>
      <c r="F27" s="4" t="s">
        <v>321</v>
      </c>
      <c r="G27" s="4" t="s">
        <v>271</v>
      </c>
      <c r="H27" s="4" t="s">
        <v>316</v>
      </c>
      <c r="I27" s="10" t="s">
        <v>245</v>
      </c>
      <c r="J27" s="9" t="s">
        <v>270</v>
      </c>
      <c r="K27" s="4" t="s">
        <v>321</v>
      </c>
      <c r="L27" s="4" t="s">
        <v>271</v>
      </c>
      <c r="M27" s="4" t="s">
        <v>245</v>
      </c>
      <c r="N27" s="4" t="s">
        <v>245</v>
      </c>
      <c r="O27" s="4" t="s">
        <v>316</v>
      </c>
      <c r="P27" s="4" t="s">
        <v>245</v>
      </c>
      <c r="Q27" s="4" t="s">
        <v>245</v>
      </c>
      <c r="R27" s="10" t="s">
        <v>245</v>
      </c>
      <c r="S27" s="9" t="s">
        <v>246</v>
      </c>
      <c r="T27" s="4" t="s">
        <v>206</v>
      </c>
      <c r="U27" s="10" t="s">
        <v>245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713</v>
      </c>
      <c r="C29" s="9" t="s">
        <v>713</v>
      </c>
      <c r="D29" s="10" t="s">
        <v>713</v>
      </c>
      <c r="E29" s="9" t="s">
        <v>542</v>
      </c>
      <c r="F29" s="4" t="s">
        <v>547</v>
      </c>
      <c r="G29" s="4" t="s">
        <v>602</v>
      </c>
      <c r="H29" s="4" t="s">
        <v>519</v>
      </c>
      <c r="I29" s="10" t="s">
        <v>543</v>
      </c>
      <c r="J29" s="9" t="s">
        <v>542</v>
      </c>
      <c r="K29" s="4" t="s">
        <v>547</v>
      </c>
      <c r="L29" s="4" t="s">
        <v>602</v>
      </c>
      <c r="M29" s="4" t="s">
        <v>683</v>
      </c>
      <c r="N29" s="4" t="s">
        <v>516</v>
      </c>
      <c r="O29" s="4" t="s">
        <v>628</v>
      </c>
      <c r="P29" s="4" t="s">
        <v>603</v>
      </c>
      <c r="Q29" s="4" t="s">
        <v>815</v>
      </c>
      <c r="R29" s="10" t="s">
        <v>444</v>
      </c>
      <c r="S29" s="9" t="s">
        <v>518</v>
      </c>
      <c r="T29" s="4" t="s">
        <v>683</v>
      </c>
      <c r="U29" s="10" t="s">
        <v>354</v>
      </c>
    </row>
    <row r="30" spans="1:21" x14ac:dyDescent="0.25">
      <c r="A30" s="4"/>
      <c r="B30" s="9" t="s">
        <v>1568</v>
      </c>
      <c r="C30" s="9" t="s">
        <v>1296</v>
      </c>
      <c r="D30" s="10" t="s">
        <v>1569</v>
      </c>
      <c r="E30" s="9" t="s">
        <v>1334</v>
      </c>
      <c r="F30" s="4" t="s">
        <v>1526</v>
      </c>
      <c r="G30" s="4" t="s">
        <v>362</v>
      </c>
      <c r="H30" s="4" t="s">
        <v>365</v>
      </c>
      <c r="I30" s="10" t="s">
        <v>364</v>
      </c>
      <c r="J30" s="9" t="s">
        <v>1334</v>
      </c>
      <c r="K30" s="4" t="s">
        <v>1526</v>
      </c>
      <c r="L30" s="4" t="s">
        <v>362</v>
      </c>
      <c r="M30" s="4" t="s">
        <v>271</v>
      </c>
      <c r="N30" s="4" t="s">
        <v>223</v>
      </c>
      <c r="O30" s="4" t="s">
        <v>302</v>
      </c>
      <c r="P30" s="4" t="s">
        <v>399</v>
      </c>
      <c r="Q30" s="4" t="s">
        <v>210</v>
      </c>
      <c r="R30" s="10" t="s">
        <v>268</v>
      </c>
      <c r="S30" s="9" t="s">
        <v>932</v>
      </c>
      <c r="T30" s="4" t="s">
        <v>1280</v>
      </c>
      <c r="U30" s="10" t="s">
        <v>785</v>
      </c>
    </row>
    <row r="31" spans="1:21" x14ac:dyDescent="0.25">
      <c r="A31" s="4"/>
      <c r="B31" s="9" t="s">
        <v>1570</v>
      </c>
      <c r="C31" s="9" t="s">
        <v>250</v>
      </c>
      <c r="D31" s="10" t="s">
        <v>250</v>
      </c>
      <c r="E31" s="9" t="s">
        <v>369</v>
      </c>
      <c r="F31" s="4" t="s">
        <v>369</v>
      </c>
      <c r="G31" s="4" t="s">
        <v>1469</v>
      </c>
      <c r="H31" s="4" t="s">
        <v>458</v>
      </c>
      <c r="I31" s="10" t="s">
        <v>163</v>
      </c>
      <c r="J31" s="9" t="s">
        <v>1571</v>
      </c>
      <c r="K31" s="4" t="s">
        <v>1572</v>
      </c>
      <c r="L31" s="4" t="s">
        <v>1564</v>
      </c>
      <c r="M31" s="4" t="s">
        <v>166</v>
      </c>
      <c r="N31" s="4" t="s">
        <v>460</v>
      </c>
      <c r="O31" s="4" t="s">
        <v>279</v>
      </c>
      <c r="P31" s="4" t="s">
        <v>250</v>
      </c>
      <c r="Q31" s="4" t="s">
        <v>279</v>
      </c>
      <c r="R31" s="10" t="s">
        <v>599</v>
      </c>
      <c r="S31" s="9" t="s">
        <v>413</v>
      </c>
      <c r="T31" s="4" t="s">
        <v>461</v>
      </c>
      <c r="U31" s="10" t="s">
        <v>462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316</v>
      </c>
      <c r="C33" s="9" t="s">
        <v>321</v>
      </c>
      <c r="D33" s="10" t="s">
        <v>316</v>
      </c>
      <c r="E33" s="9" t="s">
        <v>316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316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310</v>
      </c>
      <c r="D35" s="10" t="s">
        <v>310</v>
      </c>
      <c r="E35" s="9" t="s">
        <v>310</v>
      </c>
      <c r="F35" s="4" t="s">
        <v>237</v>
      </c>
      <c r="G35" s="4" t="s">
        <v>309</v>
      </c>
      <c r="H35" s="4" t="s">
        <v>237</v>
      </c>
      <c r="I35" s="10" t="s">
        <v>310</v>
      </c>
      <c r="J35" s="9" t="s">
        <v>310</v>
      </c>
      <c r="K35" s="4" t="s">
        <v>237</v>
      </c>
      <c r="L35" s="4" t="s">
        <v>309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310</v>
      </c>
      <c r="S35" s="9" t="s">
        <v>310</v>
      </c>
      <c r="T35" s="4" t="s">
        <v>310</v>
      </c>
      <c r="U35" s="10" t="s">
        <v>310</v>
      </c>
    </row>
    <row r="36" spans="1:21" x14ac:dyDescent="0.25">
      <c r="A36" s="4"/>
      <c r="B36" s="9" t="s">
        <v>348</v>
      </c>
      <c r="C36" s="9" t="s">
        <v>209</v>
      </c>
      <c r="D36" s="10" t="s">
        <v>227</v>
      </c>
      <c r="E36" s="9" t="s">
        <v>271</v>
      </c>
      <c r="F36" s="4" t="s">
        <v>316</v>
      </c>
      <c r="G36" s="4" t="s">
        <v>207</v>
      </c>
      <c r="H36" s="4" t="s">
        <v>245</v>
      </c>
      <c r="I36" s="10" t="s">
        <v>316</v>
      </c>
      <c r="J36" s="9" t="s">
        <v>271</v>
      </c>
      <c r="K36" s="4" t="s">
        <v>316</v>
      </c>
      <c r="L36" s="4" t="s">
        <v>207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316</v>
      </c>
      <c r="S36" s="9" t="s">
        <v>246</v>
      </c>
      <c r="T36" s="4" t="s">
        <v>224</v>
      </c>
      <c r="U36" s="10" t="s">
        <v>270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79" priority="13">
      <formula>$B$18&gt;0</formula>
    </cfRule>
  </conditionalFormatting>
  <conditionalFormatting sqref="A22:U22">
    <cfRule type="expression" dxfId="778" priority="12">
      <formula>A22&lt;&gt;""</formula>
    </cfRule>
  </conditionalFormatting>
  <conditionalFormatting sqref="A25:U25">
    <cfRule type="expression" dxfId="777" priority="11">
      <formula>A25&lt;&gt;""</formula>
    </cfRule>
  </conditionalFormatting>
  <conditionalFormatting sqref="A28:U28">
    <cfRule type="expression" dxfId="776" priority="10">
      <formula>A28&lt;&gt;""</formula>
    </cfRule>
  </conditionalFormatting>
  <conditionalFormatting sqref="A31:U31">
    <cfRule type="expression" dxfId="775" priority="9">
      <formula>A31&lt;&gt;""</formula>
    </cfRule>
  </conditionalFormatting>
  <conditionalFormatting sqref="A34:U34">
    <cfRule type="expression" dxfId="774" priority="8">
      <formula>A34&lt;&gt;""</formula>
    </cfRule>
  </conditionalFormatting>
  <conditionalFormatting sqref="A37:U37">
    <cfRule type="expression" dxfId="773" priority="7">
      <formula>A37&lt;&gt;""</formula>
    </cfRule>
  </conditionalFormatting>
  <conditionalFormatting sqref="A40:U40">
    <cfRule type="expression" dxfId="772" priority="6">
      <formula>A40&lt;&gt;""</formula>
    </cfRule>
  </conditionalFormatting>
  <conditionalFormatting sqref="A43:U43">
    <cfRule type="expression" dxfId="771" priority="5">
      <formula>A43&lt;&gt;""</formula>
    </cfRule>
  </conditionalFormatting>
  <conditionalFormatting sqref="A46:U46">
    <cfRule type="expression" dxfId="770" priority="4">
      <formula>A46&lt;&gt;""</formula>
    </cfRule>
  </conditionalFormatting>
  <conditionalFormatting sqref="A49:U49">
    <cfRule type="expression" dxfId="769" priority="3">
      <formula>A49&lt;&gt;""</formula>
    </cfRule>
  </conditionalFormatting>
  <conditionalFormatting sqref="A52:U52">
    <cfRule type="expression" dxfId="768" priority="2">
      <formula>A52&lt;&gt;""</formula>
    </cfRule>
  </conditionalFormatting>
  <conditionalFormatting sqref="A55:U55">
    <cfRule type="expression" dxfId="76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90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1573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473</v>
      </c>
      <c r="C20" s="9" t="s">
        <v>473</v>
      </c>
      <c r="D20" s="10" t="s">
        <v>473</v>
      </c>
      <c r="E20" s="9" t="s">
        <v>309</v>
      </c>
      <c r="F20" s="4" t="s">
        <v>325</v>
      </c>
      <c r="G20" s="4" t="s">
        <v>234</v>
      </c>
      <c r="H20" s="4" t="s">
        <v>237</v>
      </c>
      <c r="I20" s="10" t="s">
        <v>234</v>
      </c>
      <c r="J20" s="9" t="s">
        <v>309</v>
      </c>
      <c r="K20" s="4" t="s">
        <v>325</v>
      </c>
      <c r="L20" s="4" t="s">
        <v>234</v>
      </c>
      <c r="M20" s="4" t="s">
        <v>239</v>
      </c>
      <c r="N20" s="4" t="s">
        <v>237</v>
      </c>
      <c r="O20" s="4" t="s">
        <v>237</v>
      </c>
      <c r="P20" s="4" t="s">
        <v>237</v>
      </c>
      <c r="Q20" s="4" t="s">
        <v>307</v>
      </c>
      <c r="R20" s="10" t="s">
        <v>309</v>
      </c>
      <c r="S20" s="9" t="s">
        <v>309</v>
      </c>
      <c r="T20" s="4" t="s">
        <v>473</v>
      </c>
      <c r="U20" s="10" t="s">
        <v>307</v>
      </c>
    </row>
    <row r="21" spans="1:21" x14ac:dyDescent="0.25">
      <c r="A21" s="4"/>
      <c r="B21" s="9" t="s">
        <v>313</v>
      </c>
      <c r="C21" s="9" t="s">
        <v>397</v>
      </c>
      <c r="D21" s="10" t="s">
        <v>537</v>
      </c>
      <c r="E21" s="9" t="s">
        <v>274</v>
      </c>
      <c r="F21" s="4" t="s">
        <v>594</v>
      </c>
      <c r="G21" s="4" t="s">
        <v>226</v>
      </c>
      <c r="H21" s="4" t="s">
        <v>321</v>
      </c>
      <c r="I21" s="10" t="s">
        <v>247</v>
      </c>
      <c r="J21" s="9" t="s">
        <v>274</v>
      </c>
      <c r="K21" s="4" t="s">
        <v>594</v>
      </c>
      <c r="L21" s="4" t="s">
        <v>226</v>
      </c>
      <c r="M21" s="4" t="s">
        <v>316</v>
      </c>
      <c r="N21" s="4" t="s">
        <v>245</v>
      </c>
      <c r="O21" s="4" t="s">
        <v>245</v>
      </c>
      <c r="P21" s="4" t="s">
        <v>245</v>
      </c>
      <c r="Q21" s="4" t="s">
        <v>321</v>
      </c>
      <c r="R21" s="10" t="s">
        <v>315</v>
      </c>
      <c r="S21" s="9" t="s">
        <v>270</v>
      </c>
      <c r="T21" s="4" t="s">
        <v>204</v>
      </c>
      <c r="U21" s="10" t="s">
        <v>272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1537</v>
      </c>
      <c r="B23" s="9" t="s">
        <v>310</v>
      </c>
      <c r="C23" s="9" t="s">
        <v>237</v>
      </c>
      <c r="D23" s="10" t="s">
        <v>310</v>
      </c>
      <c r="E23" s="9" t="s">
        <v>310</v>
      </c>
      <c r="F23" s="4" t="s">
        <v>310</v>
      </c>
      <c r="G23" s="4" t="s">
        <v>310</v>
      </c>
      <c r="H23" s="4" t="s">
        <v>237</v>
      </c>
      <c r="I23" s="10" t="s">
        <v>237</v>
      </c>
      <c r="J23" s="9" t="s">
        <v>310</v>
      </c>
      <c r="K23" s="4" t="s">
        <v>310</v>
      </c>
      <c r="L23" s="4" t="s">
        <v>310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237</v>
      </c>
      <c r="S23" s="9" t="s">
        <v>310</v>
      </c>
      <c r="T23" s="4" t="s">
        <v>310</v>
      </c>
      <c r="U23" s="10" t="s">
        <v>237</v>
      </c>
    </row>
    <row r="24" spans="1:21" x14ac:dyDescent="0.25">
      <c r="A24" s="4"/>
      <c r="B24" s="9" t="s">
        <v>223</v>
      </c>
      <c r="C24" s="9" t="s">
        <v>315</v>
      </c>
      <c r="D24" s="10" t="s">
        <v>273</v>
      </c>
      <c r="E24" s="9" t="s">
        <v>210</v>
      </c>
      <c r="F24" s="4" t="s">
        <v>247</v>
      </c>
      <c r="G24" s="4" t="s">
        <v>315</v>
      </c>
      <c r="H24" s="4" t="s">
        <v>245</v>
      </c>
      <c r="I24" s="10" t="s">
        <v>245</v>
      </c>
      <c r="J24" s="9" t="s">
        <v>210</v>
      </c>
      <c r="K24" s="4" t="s">
        <v>247</v>
      </c>
      <c r="L24" s="4" t="s">
        <v>315</v>
      </c>
      <c r="M24" s="4" t="s">
        <v>245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245</v>
      </c>
      <c r="S24" s="9" t="s">
        <v>246</v>
      </c>
      <c r="T24" s="4" t="s">
        <v>271</v>
      </c>
      <c r="U24" s="10" t="s">
        <v>321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310</v>
      </c>
      <c r="C26" s="9" t="s">
        <v>310</v>
      </c>
      <c r="D26" s="10" t="s">
        <v>237</v>
      </c>
      <c r="E26" s="9" t="s">
        <v>237</v>
      </c>
      <c r="F26" s="4" t="s">
        <v>237</v>
      </c>
      <c r="G26" s="4" t="s">
        <v>308</v>
      </c>
      <c r="H26" s="4" t="s">
        <v>234</v>
      </c>
      <c r="I26" s="10" t="s">
        <v>309</v>
      </c>
      <c r="J26" s="9" t="s">
        <v>237</v>
      </c>
      <c r="K26" s="4" t="s">
        <v>237</v>
      </c>
      <c r="L26" s="4" t="s">
        <v>308</v>
      </c>
      <c r="M26" s="4" t="s">
        <v>325</v>
      </c>
      <c r="N26" s="4" t="s">
        <v>284</v>
      </c>
      <c r="O26" s="4" t="s">
        <v>237</v>
      </c>
      <c r="P26" s="4" t="s">
        <v>234</v>
      </c>
      <c r="Q26" s="4" t="s">
        <v>237</v>
      </c>
      <c r="R26" s="10" t="s">
        <v>237</v>
      </c>
      <c r="S26" s="9" t="s">
        <v>237</v>
      </c>
      <c r="T26" s="4" t="s">
        <v>310</v>
      </c>
      <c r="U26" s="10" t="s">
        <v>237</v>
      </c>
    </row>
    <row r="27" spans="1:21" x14ac:dyDescent="0.25">
      <c r="A27" s="4"/>
      <c r="B27" s="9" t="s">
        <v>366</v>
      </c>
      <c r="C27" s="9" t="s">
        <v>209</v>
      </c>
      <c r="D27" s="10" t="s">
        <v>315</v>
      </c>
      <c r="E27" s="9" t="s">
        <v>321</v>
      </c>
      <c r="F27" s="4" t="s">
        <v>321</v>
      </c>
      <c r="G27" s="4" t="s">
        <v>210</v>
      </c>
      <c r="H27" s="4" t="s">
        <v>300</v>
      </c>
      <c r="I27" s="10" t="s">
        <v>246</v>
      </c>
      <c r="J27" s="9" t="s">
        <v>321</v>
      </c>
      <c r="K27" s="4" t="s">
        <v>321</v>
      </c>
      <c r="L27" s="4" t="s">
        <v>210</v>
      </c>
      <c r="M27" s="4" t="s">
        <v>246</v>
      </c>
      <c r="N27" s="4" t="s">
        <v>270</v>
      </c>
      <c r="O27" s="4" t="s">
        <v>245</v>
      </c>
      <c r="P27" s="4" t="s">
        <v>316</v>
      </c>
      <c r="Q27" s="4" t="s">
        <v>245</v>
      </c>
      <c r="R27" s="10" t="s">
        <v>321</v>
      </c>
      <c r="S27" s="9" t="s">
        <v>245</v>
      </c>
      <c r="T27" s="4" t="s">
        <v>366</v>
      </c>
      <c r="U27" s="10" t="s">
        <v>321</v>
      </c>
    </row>
    <row r="28" spans="1:21" x14ac:dyDescent="0.25">
      <c r="A28" s="4"/>
      <c r="B28" s="9" t="s">
        <v>169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169</v>
      </c>
      <c r="K28" s="4" t="s">
        <v>169</v>
      </c>
      <c r="L28" s="4" t="s">
        <v>169</v>
      </c>
      <c r="M28" s="4" t="s">
        <v>250</v>
      </c>
      <c r="N28" s="4" t="s">
        <v>280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518</v>
      </c>
      <c r="C29" s="9" t="s">
        <v>518</v>
      </c>
      <c r="D29" s="10" t="s">
        <v>517</v>
      </c>
      <c r="E29" s="9" t="s">
        <v>815</v>
      </c>
      <c r="F29" s="4" t="s">
        <v>522</v>
      </c>
      <c r="G29" s="4" t="s">
        <v>516</v>
      </c>
      <c r="H29" s="4" t="s">
        <v>521</v>
      </c>
      <c r="I29" s="10" t="s">
        <v>519</v>
      </c>
      <c r="J29" s="9" t="s">
        <v>815</v>
      </c>
      <c r="K29" s="4" t="s">
        <v>522</v>
      </c>
      <c r="L29" s="4" t="s">
        <v>516</v>
      </c>
      <c r="M29" s="4" t="s">
        <v>602</v>
      </c>
      <c r="N29" s="4" t="s">
        <v>439</v>
      </c>
      <c r="O29" s="4" t="s">
        <v>663</v>
      </c>
      <c r="P29" s="4" t="s">
        <v>521</v>
      </c>
      <c r="Q29" s="4" t="s">
        <v>815</v>
      </c>
      <c r="R29" s="10" t="s">
        <v>627</v>
      </c>
      <c r="S29" s="9" t="s">
        <v>815</v>
      </c>
      <c r="T29" s="4" t="s">
        <v>518</v>
      </c>
      <c r="U29" s="10" t="s">
        <v>517</v>
      </c>
    </row>
    <row r="30" spans="1:21" x14ac:dyDescent="0.25">
      <c r="A30" s="4"/>
      <c r="B30" s="9" t="s">
        <v>1574</v>
      </c>
      <c r="C30" s="9" t="s">
        <v>949</v>
      </c>
      <c r="D30" s="10" t="s">
        <v>1575</v>
      </c>
      <c r="E30" s="9" t="s">
        <v>1576</v>
      </c>
      <c r="F30" s="4" t="s">
        <v>435</v>
      </c>
      <c r="G30" s="4" t="s">
        <v>423</v>
      </c>
      <c r="H30" s="4" t="s">
        <v>488</v>
      </c>
      <c r="I30" s="10" t="s">
        <v>688</v>
      </c>
      <c r="J30" s="9" t="s">
        <v>1576</v>
      </c>
      <c r="K30" s="4" t="s">
        <v>435</v>
      </c>
      <c r="L30" s="4" t="s">
        <v>423</v>
      </c>
      <c r="M30" s="4" t="s">
        <v>273</v>
      </c>
      <c r="N30" s="4" t="s">
        <v>207</v>
      </c>
      <c r="O30" s="4" t="s">
        <v>225</v>
      </c>
      <c r="P30" s="4" t="s">
        <v>348</v>
      </c>
      <c r="Q30" s="4" t="s">
        <v>210</v>
      </c>
      <c r="R30" s="10" t="s">
        <v>336</v>
      </c>
      <c r="S30" s="9" t="s">
        <v>506</v>
      </c>
      <c r="T30" s="4" t="s">
        <v>1577</v>
      </c>
      <c r="U30" s="10" t="s">
        <v>1316</v>
      </c>
    </row>
    <row r="31" spans="1:21" x14ac:dyDescent="0.25">
      <c r="A31" s="4"/>
      <c r="B31" s="9" t="s">
        <v>1578</v>
      </c>
      <c r="C31" s="9" t="s">
        <v>250</v>
      </c>
      <c r="D31" s="10" t="s">
        <v>250</v>
      </c>
      <c r="E31" s="9" t="s">
        <v>561</v>
      </c>
      <c r="F31" s="4" t="s">
        <v>493</v>
      </c>
      <c r="G31" s="4" t="s">
        <v>493</v>
      </c>
      <c r="H31" s="4" t="s">
        <v>561</v>
      </c>
      <c r="I31" s="10" t="s">
        <v>250</v>
      </c>
      <c r="J31" s="9" t="s">
        <v>1378</v>
      </c>
      <c r="K31" s="4" t="s">
        <v>1147</v>
      </c>
      <c r="L31" s="4" t="s">
        <v>748</v>
      </c>
      <c r="M31" s="4" t="s">
        <v>170</v>
      </c>
      <c r="N31" s="4" t="s">
        <v>1579</v>
      </c>
      <c r="O31" s="4" t="s">
        <v>823</v>
      </c>
      <c r="P31" s="4" t="s">
        <v>169</v>
      </c>
      <c r="Q31" s="4" t="s">
        <v>169</v>
      </c>
      <c r="R31" s="10" t="s">
        <v>1378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310</v>
      </c>
    </row>
    <row r="33" spans="1:21" x14ac:dyDescent="0.25">
      <c r="A33" s="4"/>
      <c r="B33" s="9" t="s">
        <v>210</v>
      </c>
      <c r="C33" s="9" t="s">
        <v>315</v>
      </c>
      <c r="D33" s="10" t="s">
        <v>244</v>
      </c>
      <c r="E33" s="9" t="s">
        <v>270</v>
      </c>
      <c r="F33" s="4" t="s">
        <v>321</v>
      </c>
      <c r="G33" s="4" t="s">
        <v>316</v>
      </c>
      <c r="H33" s="4" t="s">
        <v>245</v>
      </c>
      <c r="I33" s="10" t="s">
        <v>245</v>
      </c>
      <c r="J33" s="9" t="s">
        <v>270</v>
      </c>
      <c r="K33" s="4" t="s">
        <v>321</v>
      </c>
      <c r="L33" s="4" t="s">
        <v>316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315</v>
      </c>
      <c r="U33" s="10" t="s">
        <v>244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310</v>
      </c>
      <c r="D35" s="10" t="s">
        <v>310</v>
      </c>
      <c r="E35" s="9" t="s">
        <v>310</v>
      </c>
      <c r="F35" s="4" t="s">
        <v>237</v>
      </c>
      <c r="G35" s="4" t="s">
        <v>310</v>
      </c>
      <c r="H35" s="4" t="s">
        <v>237</v>
      </c>
      <c r="I35" s="10" t="s">
        <v>237</v>
      </c>
      <c r="J35" s="9" t="s">
        <v>310</v>
      </c>
      <c r="K35" s="4" t="s">
        <v>237</v>
      </c>
      <c r="L35" s="4" t="s">
        <v>310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310</v>
      </c>
      <c r="T35" s="4" t="s">
        <v>310</v>
      </c>
      <c r="U35" s="10" t="s">
        <v>310</v>
      </c>
    </row>
    <row r="36" spans="1:21" x14ac:dyDescent="0.25">
      <c r="A36" s="4"/>
      <c r="B36" s="9" t="s">
        <v>272</v>
      </c>
      <c r="C36" s="9" t="s">
        <v>273</v>
      </c>
      <c r="D36" s="10" t="s">
        <v>223</v>
      </c>
      <c r="E36" s="9" t="s">
        <v>399</v>
      </c>
      <c r="F36" s="4" t="s">
        <v>316</v>
      </c>
      <c r="G36" s="4" t="s">
        <v>244</v>
      </c>
      <c r="H36" s="4" t="s">
        <v>245</v>
      </c>
      <c r="I36" s="10" t="s">
        <v>321</v>
      </c>
      <c r="J36" s="9" t="s">
        <v>399</v>
      </c>
      <c r="K36" s="4" t="s">
        <v>316</v>
      </c>
      <c r="L36" s="4" t="s">
        <v>244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321</v>
      </c>
      <c r="S36" s="9" t="s">
        <v>246</v>
      </c>
      <c r="T36" s="4" t="s">
        <v>208</v>
      </c>
      <c r="U36" s="10" t="s">
        <v>244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66" priority="13">
      <formula>$B$18&gt;0</formula>
    </cfRule>
  </conditionalFormatting>
  <conditionalFormatting sqref="A22:U22">
    <cfRule type="expression" dxfId="765" priority="12">
      <formula>A22&lt;&gt;""</formula>
    </cfRule>
  </conditionalFormatting>
  <conditionalFormatting sqref="A25:U25">
    <cfRule type="expression" dxfId="764" priority="11">
      <formula>A25&lt;&gt;""</formula>
    </cfRule>
  </conditionalFormatting>
  <conditionalFormatting sqref="A28:U28">
    <cfRule type="expression" dxfId="763" priority="10">
      <formula>A28&lt;&gt;""</formula>
    </cfRule>
  </conditionalFormatting>
  <conditionalFormatting sqref="A31:U31">
    <cfRule type="expression" dxfId="762" priority="9">
      <formula>A31&lt;&gt;""</formula>
    </cfRule>
  </conditionalFormatting>
  <conditionalFormatting sqref="A34:U34">
    <cfRule type="expression" dxfId="761" priority="8">
      <formula>A34&lt;&gt;""</formula>
    </cfRule>
  </conditionalFormatting>
  <conditionalFormatting sqref="A37:U37">
    <cfRule type="expression" dxfId="760" priority="7">
      <formula>A37&lt;&gt;""</formula>
    </cfRule>
  </conditionalFormatting>
  <conditionalFormatting sqref="A40:U40">
    <cfRule type="expression" dxfId="759" priority="6">
      <formula>A40&lt;&gt;""</formula>
    </cfRule>
  </conditionalFormatting>
  <conditionalFormatting sqref="A43:U43">
    <cfRule type="expression" dxfId="758" priority="5">
      <formula>A43&lt;&gt;""</formula>
    </cfRule>
  </conditionalFormatting>
  <conditionalFormatting sqref="A46:U46">
    <cfRule type="expression" dxfId="757" priority="4">
      <formula>A46&lt;&gt;""</formula>
    </cfRule>
  </conditionalFormatting>
  <conditionalFormatting sqref="A49:U49">
    <cfRule type="expression" dxfId="756" priority="3">
      <formula>A49&lt;&gt;""</formula>
    </cfRule>
  </conditionalFormatting>
  <conditionalFormatting sqref="A52:U52">
    <cfRule type="expression" dxfId="755" priority="2">
      <formula>A52&lt;&gt;""</formula>
    </cfRule>
  </conditionalFormatting>
  <conditionalFormatting sqref="A55:U55">
    <cfRule type="expression" dxfId="75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91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1580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328</v>
      </c>
      <c r="C20" s="9" t="s">
        <v>289</v>
      </c>
      <c r="D20" s="10" t="s">
        <v>358</v>
      </c>
      <c r="E20" s="9" t="s">
        <v>329</v>
      </c>
      <c r="F20" s="4" t="s">
        <v>341</v>
      </c>
      <c r="G20" s="4" t="s">
        <v>288</v>
      </c>
      <c r="H20" s="4" t="s">
        <v>308</v>
      </c>
      <c r="I20" s="10" t="s">
        <v>353</v>
      </c>
      <c r="J20" s="9" t="s">
        <v>329</v>
      </c>
      <c r="K20" s="4" t="s">
        <v>341</v>
      </c>
      <c r="L20" s="4" t="s">
        <v>288</v>
      </c>
      <c r="M20" s="4" t="s">
        <v>288</v>
      </c>
      <c r="N20" s="4" t="s">
        <v>237</v>
      </c>
      <c r="O20" s="4" t="s">
        <v>237</v>
      </c>
      <c r="P20" s="4" t="s">
        <v>236</v>
      </c>
      <c r="Q20" s="4" t="s">
        <v>307</v>
      </c>
      <c r="R20" s="10" t="s">
        <v>289</v>
      </c>
      <c r="S20" s="9" t="s">
        <v>238</v>
      </c>
      <c r="T20" s="4" t="s">
        <v>288</v>
      </c>
      <c r="U20" s="10" t="s">
        <v>252</v>
      </c>
    </row>
    <row r="21" spans="1:21" x14ac:dyDescent="0.25">
      <c r="A21" s="4"/>
      <c r="B21" s="9" t="s">
        <v>501</v>
      </c>
      <c r="C21" s="9" t="s">
        <v>426</v>
      </c>
      <c r="D21" s="10" t="s">
        <v>1087</v>
      </c>
      <c r="E21" s="9" t="s">
        <v>766</v>
      </c>
      <c r="F21" s="4" t="s">
        <v>805</v>
      </c>
      <c r="G21" s="4" t="s">
        <v>1156</v>
      </c>
      <c r="H21" s="4" t="s">
        <v>246</v>
      </c>
      <c r="I21" s="10" t="s">
        <v>366</v>
      </c>
      <c r="J21" s="9" t="s">
        <v>766</v>
      </c>
      <c r="K21" s="4" t="s">
        <v>805</v>
      </c>
      <c r="L21" s="4" t="s">
        <v>1156</v>
      </c>
      <c r="M21" s="4" t="s">
        <v>246</v>
      </c>
      <c r="N21" s="4" t="s">
        <v>245</v>
      </c>
      <c r="O21" s="4" t="s">
        <v>245</v>
      </c>
      <c r="P21" s="4" t="s">
        <v>246</v>
      </c>
      <c r="Q21" s="4" t="s">
        <v>321</v>
      </c>
      <c r="R21" s="10" t="s">
        <v>224</v>
      </c>
      <c r="S21" s="9" t="s">
        <v>206</v>
      </c>
      <c r="T21" s="4" t="s">
        <v>731</v>
      </c>
      <c r="U21" s="10" t="s">
        <v>645</v>
      </c>
    </row>
    <row r="22" spans="1:21" x14ac:dyDescent="0.25">
      <c r="A22" s="4"/>
      <c r="B22" s="9" t="s">
        <v>1581</v>
      </c>
      <c r="C22" s="9" t="s">
        <v>250</v>
      </c>
      <c r="D22" s="10" t="s">
        <v>250</v>
      </c>
      <c r="E22" s="9" t="s">
        <v>163</v>
      </c>
      <c r="F22" s="4" t="s">
        <v>369</v>
      </c>
      <c r="G22" s="4" t="s">
        <v>161</v>
      </c>
      <c r="H22" s="4" t="s">
        <v>955</v>
      </c>
      <c r="I22" s="10" t="s">
        <v>163</v>
      </c>
      <c r="J22" s="9" t="s">
        <v>250</v>
      </c>
      <c r="K22" s="4" t="s">
        <v>167</v>
      </c>
      <c r="L22" s="4" t="s">
        <v>166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176</v>
      </c>
      <c r="T22" s="4" t="s">
        <v>176</v>
      </c>
      <c r="U22" s="10" t="s">
        <v>462</v>
      </c>
    </row>
    <row r="23" spans="1:21" x14ac:dyDescent="0.25">
      <c r="A23" s="4" t="s">
        <v>1537</v>
      </c>
      <c r="B23" s="9" t="s">
        <v>308</v>
      </c>
      <c r="C23" s="9" t="s">
        <v>308</v>
      </c>
      <c r="D23" s="10" t="s">
        <v>310</v>
      </c>
      <c r="E23" s="9" t="s">
        <v>310</v>
      </c>
      <c r="F23" s="4" t="s">
        <v>473</v>
      </c>
      <c r="G23" s="4" t="s">
        <v>309</v>
      </c>
      <c r="H23" s="4" t="s">
        <v>307</v>
      </c>
      <c r="I23" s="10" t="s">
        <v>308</v>
      </c>
      <c r="J23" s="9" t="s">
        <v>310</v>
      </c>
      <c r="K23" s="4" t="s">
        <v>473</v>
      </c>
      <c r="L23" s="4" t="s">
        <v>309</v>
      </c>
      <c r="M23" s="4" t="s">
        <v>233</v>
      </c>
      <c r="N23" s="4" t="s">
        <v>325</v>
      </c>
      <c r="O23" s="4" t="s">
        <v>237</v>
      </c>
      <c r="P23" s="4" t="s">
        <v>374</v>
      </c>
      <c r="Q23" s="4" t="s">
        <v>237</v>
      </c>
      <c r="R23" s="10" t="s">
        <v>237</v>
      </c>
      <c r="S23" s="9" t="s">
        <v>237</v>
      </c>
      <c r="T23" s="4" t="s">
        <v>308</v>
      </c>
      <c r="U23" s="10" t="s">
        <v>310</v>
      </c>
    </row>
    <row r="24" spans="1:21" x14ac:dyDescent="0.25">
      <c r="A24" s="4"/>
      <c r="B24" s="9" t="s">
        <v>298</v>
      </c>
      <c r="C24" s="9" t="s">
        <v>410</v>
      </c>
      <c r="D24" s="10" t="s">
        <v>206</v>
      </c>
      <c r="E24" s="9" t="s">
        <v>209</v>
      </c>
      <c r="F24" s="4" t="s">
        <v>273</v>
      </c>
      <c r="G24" s="4" t="s">
        <v>273</v>
      </c>
      <c r="H24" s="4" t="s">
        <v>270</v>
      </c>
      <c r="I24" s="10" t="s">
        <v>316</v>
      </c>
      <c r="J24" s="9" t="s">
        <v>209</v>
      </c>
      <c r="K24" s="4" t="s">
        <v>273</v>
      </c>
      <c r="L24" s="4" t="s">
        <v>273</v>
      </c>
      <c r="M24" s="4" t="s">
        <v>316</v>
      </c>
      <c r="N24" s="4" t="s">
        <v>246</v>
      </c>
      <c r="O24" s="4" t="s">
        <v>245</v>
      </c>
      <c r="P24" s="4" t="s">
        <v>247</v>
      </c>
      <c r="Q24" s="4" t="s">
        <v>245</v>
      </c>
      <c r="R24" s="10" t="s">
        <v>321</v>
      </c>
      <c r="S24" s="9" t="s">
        <v>245</v>
      </c>
      <c r="T24" s="4" t="s">
        <v>302</v>
      </c>
      <c r="U24" s="10" t="s">
        <v>270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310</v>
      </c>
      <c r="C26" s="9" t="s">
        <v>310</v>
      </c>
      <c r="D26" s="10" t="s">
        <v>310</v>
      </c>
      <c r="E26" s="9" t="s">
        <v>310</v>
      </c>
      <c r="F26" s="4" t="s">
        <v>310</v>
      </c>
      <c r="G26" s="4" t="s">
        <v>308</v>
      </c>
      <c r="H26" s="4" t="s">
        <v>310</v>
      </c>
      <c r="I26" s="10" t="s">
        <v>308</v>
      </c>
      <c r="J26" s="9" t="s">
        <v>310</v>
      </c>
      <c r="K26" s="4" t="s">
        <v>310</v>
      </c>
      <c r="L26" s="4" t="s">
        <v>308</v>
      </c>
      <c r="M26" s="4" t="s">
        <v>325</v>
      </c>
      <c r="N26" s="4" t="s">
        <v>237</v>
      </c>
      <c r="O26" s="4" t="s">
        <v>237</v>
      </c>
      <c r="P26" s="4" t="s">
        <v>473</v>
      </c>
      <c r="Q26" s="4" t="s">
        <v>237</v>
      </c>
      <c r="R26" s="10" t="s">
        <v>237</v>
      </c>
      <c r="S26" s="9" t="s">
        <v>310</v>
      </c>
      <c r="T26" s="4" t="s">
        <v>310</v>
      </c>
      <c r="U26" s="10" t="s">
        <v>237</v>
      </c>
    </row>
    <row r="27" spans="1:21" x14ac:dyDescent="0.25">
      <c r="A27" s="4"/>
      <c r="B27" s="9" t="s">
        <v>226</v>
      </c>
      <c r="C27" s="9" t="s">
        <v>210</v>
      </c>
      <c r="D27" s="10" t="s">
        <v>224</v>
      </c>
      <c r="E27" s="9" t="s">
        <v>223</v>
      </c>
      <c r="F27" s="4" t="s">
        <v>246</v>
      </c>
      <c r="G27" s="4" t="s">
        <v>270</v>
      </c>
      <c r="H27" s="4" t="s">
        <v>316</v>
      </c>
      <c r="I27" s="10" t="s">
        <v>246</v>
      </c>
      <c r="J27" s="9" t="s">
        <v>223</v>
      </c>
      <c r="K27" s="4" t="s">
        <v>246</v>
      </c>
      <c r="L27" s="4" t="s">
        <v>270</v>
      </c>
      <c r="M27" s="4" t="s">
        <v>246</v>
      </c>
      <c r="N27" s="4" t="s">
        <v>245</v>
      </c>
      <c r="O27" s="4" t="s">
        <v>245</v>
      </c>
      <c r="P27" s="4" t="s">
        <v>316</v>
      </c>
      <c r="Q27" s="4" t="s">
        <v>245</v>
      </c>
      <c r="R27" s="10" t="s">
        <v>245</v>
      </c>
      <c r="S27" s="9" t="s">
        <v>246</v>
      </c>
      <c r="T27" s="4" t="s">
        <v>409</v>
      </c>
      <c r="U27" s="10" t="s">
        <v>316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256</v>
      </c>
      <c r="C29" s="9" t="s">
        <v>444</v>
      </c>
      <c r="D29" s="10" t="s">
        <v>542</v>
      </c>
      <c r="E29" s="9" t="s">
        <v>713</v>
      </c>
      <c r="F29" s="4" t="s">
        <v>544</v>
      </c>
      <c r="G29" s="4" t="s">
        <v>605</v>
      </c>
      <c r="H29" s="4" t="s">
        <v>518</v>
      </c>
      <c r="I29" s="10" t="s">
        <v>547</v>
      </c>
      <c r="J29" s="9" t="s">
        <v>713</v>
      </c>
      <c r="K29" s="4" t="s">
        <v>544</v>
      </c>
      <c r="L29" s="4" t="s">
        <v>605</v>
      </c>
      <c r="M29" s="4" t="s">
        <v>441</v>
      </c>
      <c r="N29" s="4" t="s">
        <v>516</v>
      </c>
      <c r="O29" s="4" t="s">
        <v>663</v>
      </c>
      <c r="P29" s="4" t="s">
        <v>542</v>
      </c>
      <c r="Q29" s="4" t="s">
        <v>815</v>
      </c>
      <c r="R29" s="10" t="s">
        <v>523</v>
      </c>
      <c r="S29" s="9" t="s">
        <v>520</v>
      </c>
      <c r="T29" s="4" t="s">
        <v>600</v>
      </c>
      <c r="U29" s="10" t="s">
        <v>287</v>
      </c>
    </row>
    <row r="30" spans="1:21" x14ac:dyDescent="0.25">
      <c r="A30" s="4"/>
      <c r="B30" s="9" t="s">
        <v>1582</v>
      </c>
      <c r="C30" s="9" t="s">
        <v>1583</v>
      </c>
      <c r="D30" s="10" t="s">
        <v>1584</v>
      </c>
      <c r="E30" s="9" t="s">
        <v>1456</v>
      </c>
      <c r="F30" s="4" t="s">
        <v>1108</v>
      </c>
      <c r="G30" s="4" t="s">
        <v>393</v>
      </c>
      <c r="H30" s="4" t="s">
        <v>767</v>
      </c>
      <c r="I30" s="10" t="s">
        <v>397</v>
      </c>
      <c r="J30" s="9" t="s">
        <v>1456</v>
      </c>
      <c r="K30" s="4" t="s">
        <v>1108</v>
      </c>
      <c r="L30" s="4" t="s">
        <v>393</v>
      </c>
      <c r="M30" s="4" t="s">
        <v>207</v>
      </c>
      <c r="N30" s="4" t="s">
        <v>223</v>
      </c>
      <c r="O30" s="4" t="s">
        <v>225</v>
      </c>
      <c r="P30" s="4" t="s">
        <v>206</v>
      </c>
      <c r="Q30" s="4" t="s">
        <v>210</v>
      </c>
      <c r="R30" s="10" t="s">
        <v>407</v>
      </c>
      <c r="S30" s="9" t="s">
        <v>567</v>
      </c>
      <c r="T30" s="4" t="s">
        <v>1140</v>
      </c>
      <c r="U30" s="10" t="s">
        <v>987</v>
      </c>
    </row>
    <row r="31" spans="1:21" x14ac:dyDescent="0.25">
      <c r="A31" s="4"/>
      <c r="B31" s="9" t="s">
        <v>1585</v>
      </c>
      <c r="C31" s="9" t="s">
        <v>159</v>
      </c>
      <c r="D31" s="10" t="s">
        <v>158</v>
      </c>
      <c r="E31" s="9" t="s">
        <v>673</v>
      </c>
      <c r="F31" s="4" t="s">
        <v>578</v>
      </c>
      <c r="G31" s="4" t="s">
        <v>560</v>
      </c>
      <c r="H31" s="4" t="s">
        <v>458</v>
      </c>
      <c r="I31" s="10" t="s">
        <v>369</v>
      </c>
      <c r="J31" s="9" t="s">
        <v>1586</v>
      </c>
      <c r="K31" s="4" t="s">
        <v>1587</v>
      </c>
      <c r="L31" s="4" t="s">
        <v>1564</v>
      </c>
      <c r="M31" s="4" t="s">
        <v>170</v>
      </c>
      <c r="N31" s="4" t="s">
        <v>460</v>
      </c>
      <c r="O31" s="4" t="s">
        <v>622</v>
      </c>
      <c r="P31" s="4" t="s">
        <v>599</v>
      </c>
      <c r="Q31" s="4" t="s">
        <v>879</v>
      </c>
      <c r="R31" s="10" t="s">
        <v>760</v>
      </c>
      <c r="S31" s="9" t="s">
        <v>413</v>
      </c>
      <c r="T31" s="4" t="s">
        <v>461</v>
      </c>
      <c r="U31" s="10" t="s">
        <v>462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310</v>
      </c>
      <c r="D35" s="10" t="s">
        <v>308</v>
      </c>
      <c r="E35" s="9" t="s">
        <v>308</v>
      </c>
      <c r="F35" s="4" t="s">
        <v>237</v>
      </c>
      <c r="G35" s="4" t="s">
        <v>310</v>
      </c>
      <c r="H35" s="4" t="s">
        <v>237</v>
      </c>
      <c r="I35" s="10" t="s">
        <v>237</v>
      </c>
      <c r="J35" s="9" t="s">
        <v>308</v>
      </c>
      <c r="K35" s="4" t="s">
        <v>237</v>
      </c>
      <c r="L35" s="4" t="s">
        <v>310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310</v>
      </c>
      <c r="T35" s="4" t="s">
        <v>310</v>
      </c>
      <c r="U35" s="10" t="s">
        <v>310</v>
      </c>
    </row>
    <row r="36" spans="1:21" x14ac:dyDescent="0.25">
      <c r="A36" s="4"/>
      <c r="B36" s="9" t="s">
        <v>410</v>
      </c>
      <c r="C36" s="9" t="s">
        <v>210</v>
      </c>
      <c r="D36" s="10" t="s">
        <v>208</v>
      </c>
      <c r="E36" s="9" t="s">
        <v>409</v>
      </c>
      <c r="F36" s="4" t="s">
        <v>316</v>
      </c>
      <c r="G36" s="4" t="s">
        <v>247</v>
      </c>
      <c r="H36" s="4" t="s">
        <v>245</v>
      </c>
      <c r="I36" s="10" t="s">
        <v>321</v>
      </c>
      <c r="J36" s="9" t="s">
        <v>409</v>
      </c>
      <c r="K36" s="4" t="s">
        <v>316</v>
      </c>
      <c r="L36" s="4" t="s">
        <v>247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321</v>
      </c>
      <c r="S36" s="9" t="s">
        <v>246</v>
      </c>
      <c r="T36" s="4" t="s">
        <v>399</v>
      </c>
      <c r="U36" s="10" t="s">
        <v>244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53" priority="13">
      <formula>$B$18&gt;0</formula>
    </cfRule>
  </conditionalFormatting>
  <conditionalFormatting sqref="A22:U22">
    <cfRule type="expression" dxfId="752" priority="12">
      <formula>A22&lt;&gt;""</formula>
    </cfRule>
  </conditionalFormatting>
  <conditionalFormatting sqref="A25:U25">
    <cfRule type="expression" dxfId="751" priority="11">
      <formula>A25&lt;&gt;""</formula>
    </cfRule>
  </conditionalFormatting>
  <conditionalFormatting sqref="A28:U28">
    <cfRule type="expression" dxfId="750" priority="10">
      <formula>A28&lt;&gt;""</formula>
    </cfRule>
  </conditionalFormatting>
  <conditionalFormatting sqref="A31:U31">
    <cfRule type="expression" dxfId="749" priority="9">
      <formula>A31&lt;&gt;""</formula>
    </cfRule>
  </conditionalFormatting>
  <conditionalFormatting sqref="A34:U34">
    <cfRule type="expression" dxfId="748" priority="8">
      <formula>A34&lt;&gt;""</formula>
    </cfRule>
  </conditionalFormatting>
  <conditionalFormatting sqref="A37:U37">
    <cfRule type="expression" dxfId="747" priority="7">
      <formula>A37&lt;&gt;""</formula>
    </cfRule>
  </conditionalFormatting>
  <conditionalFormatting sqref="A40:U40">
    <cfRule type="expression" dxfId="746" priority="6">
      <formula>A40&lt;&gt;""</formula>
    </cfRule>
  </conditionalFormatting>
  <conditionalFormatting sqref="A43:U43">
    <cfRule type="expression" dxfId="745" priority="5">
      <formula>A43&lt;&gt;""</formula>
    </cfRule>
  </conditionalFormatting>
  <conditionalFormatting sqref="A46:U46">
    <cfRule type="expression" dxfId="744" priority="4">
      <formula>A46&lt;&gt;""</formula>
    </cfRule>
  </conditionalFormatting>
  <conditionalFormatting sqref="A49:U49">
    <cfRule type="expression" dxfId="743" priority="3">
      <formula>A49&lt;&gt;""</formula>
    </cfRule>
  </conditionalFormatting>
  <conditionalFormatting sqref="A52:U52">
    <cfRule type="expression" dxfId="742" priority="2">
      <formula>A52&lt;&gt;""</formula>
    </cfRule>
  </conditionalFormatting>
  <conditionalFormatting sqref="A55:U55">
    <cfRule type="expression" dxfId="74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92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1588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238</v>
      </c>
      <c r="C20" s="9" t="s">
        <v>239</v>
      </c>
      <c r="D20" s="10" t="s">
        <v>325</v>
      </c>
      <c r="E20" s="9" t="s">
        <v>238</v>
      </c>
      <c r="F20" s="4" t="s">
        <v>238</v>
      </c>
      <c r="G20" s="4" t="s">
        <v>239</v>
      </c>
      <c r="H20" s="4" t="s">
        <v>239</v>
      </c>
      <c r="I20" s="10" t="s">
        <v>374</v>
      </c>
      <c r="J20" s="9" t="s">
        <v>238</v>
      </c>
      <c r="K20" s="4" t="s">
        <v>238</v>
      </c>
      <c r="L20" s="4" t="s">
        <v>239</v>
      </c>
      <c r="M20" s="4" t="s">
        <v>238</v>
      </c>
      <c r="N20" s="4" t="s">
        <v>237</v>
      </c>
      <c r="O20" s="4" t="s">
        <v>340</v>
      </c>
      <c r="P20" s="4" t="s">
        <v>473</v>
      </c>
      <c r="Q20" s="4" t="s">
        <v>237</v>
      </c>
      <c r="R20" s="10" t="s">
        <v>238</v>
      </c>
      <c r="S20" s="9" t="s">
        <v>326</v>
      </c>
      <c r="T20" s="4" t="s">
        <v>239</v>
      </c>
      <c r="U20" s="10" t="s">
        <v>235</v>
      </c>
    </row>
    <row r="21" spans="1:21" x14ac:dyDescent="0.25">
      <c r="A21" s="4"/>
      <c r="B21" s="9" t="s">
        <v>731</v>
      </c>
      <c r="C21" s="9" t="s">
        <v>347</v>
      </c>
      <c r="D21" s="10" t="s">
        <v>221</v>
      </c>
      <c r="E21" s="9" t="s">
        <v>669</v>
      </c>
      <c r="F21" s="4" t="s">
        <v>410</v>
      </c>
      <c r="G21" s="4" t="s">
        <v>398</v>
      </c>
      <c r="H21" s="4" t="s">
        <v>273</v>
      </c>
      <c r="I21" s="10" t="s">
        <v>207</v>
      </c>
      <c r="J21" s="9" t="s">
        <v>669</v>
      </c>
      <c r="K21" s="4" t="s">
        <v>410</v>
      </c>
      <c r="L21" s="4" t="s">
        <v>398</v>
      </c>
      <c r="M21" s="4" t="s">
        <v>316</v>
      </c>
      <c r="N21" s="4" t="s">
        <v>245</v>
      </c>
      <c r="O21" s="4" t="s">
        <v>207</v>
      </c>
      <c r="P21" s="4" t="s">
        <v>316</v>
      </c>
      <c r="Q21" s="4" t="s">
        <v>245</v>
      </c>
      <c r="R21" s="10" t="s">
        <v>227</v>
      </c>
      <c r="S21" s="9" t="s">
        <v>409</v>
      </c>
      <c r="T21" s="4" t="s">
        <v>669</v>
      </c>
      <c r="U21" s="10" t="s">
        <v>380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1537</v>
      </c>
      <c r="B23" s="9" t="s">
        <v>309</v>
      </c>
      <c r="C23" s="9" t="s">
        <v>308</v>
      </c>
      <c r="D23" s="10" t="s">
        <v>309</v>
      </c>
      <c r="E23" s="9" t="s">
        <v>309</v>
      </c>
      <c r="F23" s="4" t="s">
        <v>309</v>
      </c>
      <c r="G23" s="4" t="s">
        <v>308</v>
      </c>
      <c r="H23" s="4" t="s">
        <v>309</v>
      </c>
      <c r="I23" s="10" t="s">
        <v>310</v>
      </c>
      <c r="J23" s="9" t="s">
        <v>309</v>
      </c>
      <c r="K23" s="4" t="s">
        <v>309</v>
      </c>
      <c r="L23" s="4" t="s">
        <v>308</v>
      </c>
      <c r="M23" s="4" t="s">
        <v>237</v>
      </c>
      <c r="N23" s="4" t="s">
        <v>325</v>
      </c>
      <c r="O23" s="4" t="s">
        <v>237</v>
      </c>
      <c r="P23" s="4" t="s">
        <v>233</v>
      </c>
      <c r="Q23" s="4" t="s">
        <v>237</v>
      </c>
      <c r="R23" s="10" t="s">
        <v>310</v>
      </c>
      <c r="S23" s="9" t="s">
        <v>473</v>
      </c>
      <c r="T23" s="4" t="s">
        <v>309</v>
      </c>
      <c r="U23" s="10" t="s">
        <v>310</v>
      </c>
    </row>
    <row r="24" spans="1:21" x14ac:dyDescent="0.25">
      <c r="A24" s="4"/>
      <c r="B24" s="9" t="s">
        <v>508</v>
      </c>
      <c r="C24" s="9" t="s">
        <v>348</v>
      </c>
      <c r="D24" s="10" t="s">
        <v>314</v>
      </c>
      <c r="E24" s="9" t="s">
        <v>569</v>
      </c>
      <c r="F24" s="4" t="s">
        <v>210</v>
      </c>
      <c r="G24" s="4" t="s">
        <v>300</v>
      </c>
      <c r="H24" s="4" t="s">
        <v>247</v>
      </c>
      <c r="I24" s="10" t="s">
        <v>316</v>
      </c>
      <c r="J24" s="9" t="s">
        <v>569</v>
      </c>
      <c r="K24" s="4" t="s">
        <v>210</v>
      </c>
      <c r="L24" s="4" t="s">
        <v>300</v>
      </c>
      <c r="M24" s="4" t="s">
        <v>245</v>
      </c>
      <c r="N24" s="4" t="s">
        <v>246</v>
      </c>
      <c r="O24" s="4" t="s">
        <v>245</v>
      </c>
      <c r="P24" s="4" t="s">
        <v>246</v>
      </c>
      <c r="Q24" s="4" t="s">
        <v>245</v>
      </c>
      <c r="R24" s="10" t="s">
        <v>316</v>
      </c>
      <c r="S24" s="9" t="s">
        <v>270</v>
      </c>
      <c r="T24" s="4" t="s">
        <v>397</v>
      </c>
      <c r="U24" s="10" t="s">
        <v>244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310</v>
      </c>
      <c r="C26" s="9" t="s">
        <v>308</v>
      </c>
      <c r="D26" s="10" t="s">
        <v>310</v>
      </c>
      <c r="E26" s="9" t="s">
        <v>310</v>
      </c>
      <c r="F26" s="4" t="s">
        <v>309</v>
      </c>
      <c r="G26" s="4" t="s">
        <v>309</v>
      </c>
      <c r="H26" s="4" t="s">
        <v>473</v>
      </c>
      <c r="I26" s="10" t="s">
        <v>308</v>
      </c>
      <c r="J26" s="9" t="s">
        <v>310</v>
      </c>
      <c r="K26" s="4" t="s">
        <v>309</v>
      </c>
      <c r="L26" s="4" t="s">
        <v>309</v>
      </c>
      <c r="M26" s="4" t="s">
        <v>325</v>
      </c>
      <c r="N26" s="4" t="s">
        <v>354</v>
      </c>
      <c r="O26" s="4" t="s">
        <v>237</v>
      </c>
      <c r="P26" s="4" t="s">
        <v>234</v>
      </c>
      <c r="Q26" s="4" t="s">
        <v>237</v>
      </c>
      <c r="R26" s="10" t="s">
        <v>237</v>
      </c>
      <c r="S26" s="9" t="s">
        <v>308</v>
      </c>
      <c r="T26" s="4" t="s">
        <v>308</v>
      </c>
      <c r="U26" s="10" t="s">
        <v>237</v>
      </c>
    </row>
    <row r="27" spans="1:21" x14ac:dyDescent="0.25">
      <c r="A27" s="4"/>
      <c r="B27" s="9" t="s">
        <v>269</v>
      </c>
      <c r="C27" s="9" t="s">
        <v>409</v>
      </c>
      <c r="D27" s="10" t="s">
        <v>227</v>
      </c>
      <c r="E27" s="9" t="s">
        <v>300</v>
      </c>
      <c r="F27" s="4" t="s">
        <v>300</v>
      </c>
      <c r="G27" s="4" t="s">
        <v>207</v>
      </c>
      <c r="H27" s="4" t="s">
        <v>244</v>
      </c>
      <c r="I27" s="10" t="s">
        <v>246</v>
      </c>
      <c r="J27" s="9" t="s">
        <v>300</v>
      </c>
      <c r="K27" s="4" t="s">
        <v>300</v>
      </c>
      <c r="L27" s="4" t="s">
        <v>207</v>
      </c>
      <c r="M27" s="4" t="s">
        <v>246</v>
      </c>
      <c r="N27" s="4" t="s">
        <v>247</v>
      </c>
      <c r="O27" s="4" t="s">
        <v>245</v>
      </c>
      <c r="P27" s="4" t="s">
        <v>316</v>
      </c>
      <c r="Q27" s="4" t="s">
        <v>245</v>
      </c>
      <c r="R27" s="10" t="s">
        <v>245</v>
      </c>
      <c r="S27" s="9" t="s">
        <v>315</v>
      </c>
      <c r="T27" s="4" t="s">
        <v>299</v>
      </c>
      <c r="U27" s="10" t="s">
        <v>321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626</v>
      </c>
      <c r="C29" s="9" t="s">
        <v>522</v>
      </c>
      <c r="D29" s="10" t="s">
        <v>603</v>
      </c>
      <c r="E29" s="9" t="s">
        <v>626</v>
      </c>
      <c r="F29" s="4" t="s">
        <v>603</v>
      </c>
      <c r="G29" s="4" t="s">
        <v>626</v>
      </c>
      <c r="H29" s="4" t="s">
        <v>601</v>
      </c>
      <c r="I29" s="10" t="s">
        <v>600</v>
      </c>
      <c r="J29" s="9" t="s">
        <v>626</v>
      </c>
      <c r="K29" s="4" t="s">
        <v>603</v>
      </c>
      <c r="L29" s="4" t="s">
        <v>626</v>
      </c>
      <c r="M29" s="4" t="s">
        <v>444</v>
      </c>
      <c r="N29" s="4" t="s">
        <v>439</v>
      </c>
      <c r="O29" s="4" t="s">
        <v>713</v>
      </c>
      <c r="P29" s="4" t="s">
        <v>603</v>
      </c>
      <c r="Q29" s="4" t="s">
        <v>663</v>
      </c>
      <c r="R29" s="10" t="s">
        <v>516</v>
      </c>
      <c r="S29" s="9" t="s">
        <v>602</v>
      </c>
      <c r="T29" s="4" t="s">
        <v>626</v>
      </c>
      <c r="U29" s="10" t="s">
        <v>626</v>
      </c>
    </row>
    <row r="30" spans="1:21" x14ac:dyDescent="0.25">
      <c r="A30" s="4"/>
      <c r="B30" s="9" t="s">
        <v>1589</v>
      </c>
      <c r="C30" s="9" t="s">
        <v>648</v>
      </c>
      <c r="D30" s="10" t="s">
        <v>1590</v>
      </c>
      <c r="E30" s="9" t="s">
        <v>1591</v>
      </c>
      <c r="F30" s="4" t="s">
        <v>645</v>
      </c>
      <c r="G30" s="4" t="s">
        <v>385</v>
      </c>
      <c r="H30" s="4" t="s">
        <v>586</v>
      </c>
      <c r="I30" s="10" t="s">
        <v>487</v>
      </c>
      <c r="J30" s="9" t="s">
        <v>1591</v>
      </c>
      <c r="K30" s="4" t="s">
        <v>645</v>
      </c>
      <c r="L30" s="4" t="s">
        <v>385</v>
      </c>
      <c r="M30" s="4" t="s">
        <v>273</v>
      </c>
      <c r="N30" s="4" t="s">
        <v>207</v>
      </c>
      <c r="O30" s="4" t="s">
        <v>594</v>
      </c>
      <c r="P30" s="4" t="s">
        <v>399</v>
      </c>
      <c r="Q30" s="4" t="s">
        <v>227</v>
      </c>
      <c r="R30" s="10" t="s">
        <v>555</v>
      </c>
      <c r="S30" s="9" t="s">
        <v>513</v>
      </c>
      <c r="T30" s="4" t="s">
        <v>1592</v>
      </c>
      <c r="U30" s="10" t="s">
        <v>1192</v>
      </c>
    </row>
    <row r="31" spans="1:21" x14ac:dyDescent="0.25">
      <c r="A31" s="4"/>
      <c r="B31" s="9" t="s">
        <v>172</v>
      </c>
      <c r="C31" s="9" t="s">
        <v>159</v>
      </c>
      <c r="D31" s="10" t="s">
        <v>158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172</v>
      </c>
      <c r="K31" s="4" t="s">
        <v>172</v>
      </c>
      <c r="L31" s="4" t="s">
        <v>172</v>
      </c>
      <c r="M31" s="4" t="s">
        <v>172</v>
      </c>
      <c r="N31" s="4" t="s">
        <v>676</v>
      </c>
      <c r="O31" s="4" t="s">
        <v>676</v>
      </c>
      <c r="P31" s="4" t="s">
        <v>172</v>
      </c>
      <c r="Q31" s="4" t="s">
        <v>1183</v>
      </c>
      <c r="R31" s="10" t="s">
        <v>1028</v>
      </c>
      <c r="S31" s="9" t="s">
        <v>175</v>
      </c>
      <c r="T31" s="4" t="s">
        <v>174</v>
      </c>
      <c r="U31" s="10" t="s">
        <v>250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321</v>
      </c>
      <c r="C33" s="9" t="s">
        <v>321</v>
      </c>
      <c r="D33" s="10" t="s">
        <v>245</v>
      </c>
      <c r="E33" s="9" t="s">
        <v>321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321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321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310</v>
      </c>
      <c r="D35" s="10" t="s">
        <v>308</v>
      </c>
      <c r="E35" s="9" t="s">
        <v>308</v>
      </c>
      <c r="F35" s="4" t="s">
        <v>310</v>
      </c>
      <c r="G35" s="4" t="s">
        <v>308</v>
      </c>
      <c r="H35" s="4" t="s">
        <v>237</v>
      </c>
      <c r="I35" s="10" t="s">
        <v>237</v>
      </c>
      <c r="J35" s="9" t="s">
        <v>308</v>
      </c>
      <c r="K35" s="4" t="s">
        <v>310</v>
      </c>
      <c r="L35" s="4" t="s">
        <v>308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309</v>
      </c>
      <c r="T35" s="4" t="s">
        <v>310</v>
      </c>
      <c r="U35" s="10" t="s">
        <v>310</v>
      </c>
    </row>
    <row r="36" spans="1:21" x14ac:dyDescent="0.25">
      <c r="A36" s="4"/>
      <c r="B36" s="9" t="s">
        <v>243</v>
      </c>
      <c r="C36" s="9" t="s">
        <v>207</v>
      </c>
      <c r="D36" s="10" t="s">
        <v>409</v>
      </c>
      <c r="E36" s="9" t="s">
        <v>226</v>
      </c>
      <c r="F36" s="4" t="s">
        <v>246</v>
      </c>
      <c r="G36" s="4" t="s">
        <v>270</v>
      </c>
      <c r="H36" s="4" t="s">
        <v>245</v>
      </c>
      <c r="I36" s="10" t="s">
        <v>321</v>
      </c>
      <c r="J36" s="9" t="s">
        <v>226</v>
      </c>
      <c r="K36" s="4" t="s">
        <v>246</v>
      </c>
      <c r="L36" s="4" t="s">
        <v>270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321</v>
      </c>
      <c r="S36" s="9" t="s">
        <v>244</v>
      </c>
      <c r="T36" s="4" t="s">
        <v>348</v>
      </c>
      <c r="U36" s="10" t="s">
        <v>247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40" priority="13">
      <formula>$B$18&gt;0</formula>
    </cfRule>
  </conditionalFormatting>
  <conditionalFormatting sqref="A22:U22">
    <cfRule type="expression" dxfId="739" priority="12">
      <formula>A22&lt;&gt;""</formula>
    </cfRule>
  </conditionalFormatting>
  <conditionalFormatting sqref="A25:U25">
    <cfRule type="expression" dxfId="738" priority="11">
      <formula>A25&lt;&gt;""</formula>
    </cfRule>
  </conditionalFormatting>
  <conditionalFormatting sqref="A28:U28">
    <cfRule type="expression" dxfId="737" priority="10">
      <formula>A28&lt;&gt;""</formula>
    </cfRule>
  </conditionalFormatting>
  <conditionalFormatting sqref="A31:U31">
    <cfRule type="expression" dxfId="736" priority="9">
      <formula>A31&lt;&gt;""</formula>
    </cfRule>
  </conditionalFormatting>
  <conditionalFormatting sqref="A34:U34">
    <cfRule type="expression" dxfId="735" priority="8">
      <formula>A34&lt;&gt;""</formula>
    </cfRule>
  </conditionalFormatting>
  <conditionalFormatting sqref="A37:U37">
    <cfRule type="expression" dxfId="734" priority="7">
      <formula>A37&lt;&gt;""</formula>
    </cfRule>
  </conditionalFormatting>
  <conditionalFormatting sqref="A40:U40">
    <cfRule type="expression" dxfId="733" priority="6">
      <formula>A40&lt;&gt;""</formula>
    </cfRule>
  </conditionalFormatting>
  <conditionalFormatting sqref="A43:U43">
    <cfRule type="expression" dxfId="732" priority="5">
      <formula>A43&lt;&gt;""</formula>
    </cfRule>
  </conditionalFormatting>
  <conditionalFormatting sqref="A46:U46">
    <cfRule type="expression" dxfId="731" priority="4">
      <formula>A46&lt;&gt;""</formula>
    </cfRule>
  </conditionalFormatting>
  <conditionalFormatting sqref="A49:U49">
    <cfRule type="expression" dxfId="730" priority="3">
      <formula>A49&lt;&gt;""</formula>
    </cfRule>
  </conditionalFormatting>
  <conditionalFormatting sqref="A52:U52">
    <cfRule type="expression" dxfId="729" priority="2">
      <formula>A52&lt;&gt;""</formula>
    </cfRule>
  </conditionalFormatting>
  <conditionalFormatting sqref="A55:U55">
    <cfRule type="expression" dxfId="72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93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1593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310</v>
      </c>
      <c r="C20" s="9" t="s">
        <v>310</v>
      </c>
      <c r="D20" s="10" t="s">
        <v>310</v>
      </c>
      <c r="E20" s="9" t="s">
        <v>237</v>
      </c>
      <c r="F20" s="4" t="s">
        <v>310</v>
      </c>
      <c r="G20" s="4" t="s">
        <v>308</v>
      </c>
      <c r="H20" s="4" t="s">
        <v>310</v>
      </c>
      <c r="I20" s="10" t="s">
        <v>310</v>
      </c>
      <c r="J20" s="9" t="s">
        <v>237</v>
      </c>
      <c r="K20" s="4" t="s">
        <v>310</v>
      </c>
      <c r="L20" s="4" t="s">
        <v>308</v>
      </c>
      <c r="M20" s="4" t="s">
        <v>308</v>
      </c>
      <c r="N20" s="4" t="s">
        <v>325</v>
      </c>
      <c r="O20" s="4" t="s">
        <v>237</v>
      </c>
      <c r="P20" s="4" t="s">
        <v>237</v>
      </c>
      <c r="Q20" s="4" t="s">
        <v>237</v>
      </c>
      <c r="R20" s="10" t="s">
        <v>237</v>
      </c>
      <c r="S20" s="9" t="s">
        <v>308</v>
      </c>
      <c r="T20" s="4" t="s">
        <v>237</v>
      </c>
      <c r="U20" s="10" t="s">
        <v>310</v>
      </c>
    </row>
    <row r="21" spans="1:21" x14ac:dyDescent="0.25">
      <c r="A21" s="4"/>
      <c r="B21" s="9" t="s">
        <v>206</v>
      </c>
      <c r="C21" s="9" t="s">
        <v>207</v>
      </c>
      <c r="D21" s="10" t="s">
        <v>300</v>
      </c>
      <c r="E21" s="9" t="s">
        <v>300</v>
      </c>
      <c r="F21" s="4" t="s">
        <v>246</v>
      </c>
      <c r="G21" s="4" t="s">
        <v>270</v>
      </c>
      <c r="H21" s="4" t="s">
        <v>246</v>
      </c>
      <c r="I21" s="10" t="s">
        <v>321</v>
      </c>
      <c r="J21" s="9" t="s">
        <v>300</v>
      </c>
      <c r="K21" s="4" t="s">
        <v>246</v>
      </c>
      <c r="L21" s="4" t="s">
        <v>270</v>
      </c>
      <c r="M21" s="4" t="s">
        <v>321</v>
      </c>
      <c r="N21" s="4" t="s">
        <v>246</v>
      </c>
      <c r="O21" s="4" t="s">
        <v>245</v>
      </c>
      <c r="P21" s="4" t="s">
        <v>245</v>
      </c>
      <c r="Q21" s="4" t="s">
        <v>245</v>
      </c>
      <c r="R21" s="10" t="s">
        <v>245</v>
      </c>
      <c r="S21" s="9" t="s">
        <v>315</v>
      </c>
      <c r="T21" s="4" t="s">
        <v>300</v>
      </c>
      <c r="U21" s="10" t="s">
        <v>300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1537</v>
      </c>
      <c r="B23" s="9" t="s">
        <v>310</v>
      </c>
      <c r="C23" s="9" t="s">
        <v>237</v>
      </c>
      <c r="D23" s="10" t="s">
        <v>310</v>
      </c>
      <c r="E23" s="9" t="s">
        <v>237</v>
      </c>
      <c r="F23" s="4" t="s">
        <v>308</v>
      </c>
      <c r="G23" s="4" t="s">
        <v>308</v>
      </c>
      <c r="H23" s="4" t="s">
        <v>237</v>
      </c>
      <c r="I23" s="10" t="s">
        <v>237</v>
      </c>
      <c r="J23" s="9" t="s">
        <v>237</v>
      </c>
      <c r="K23" s="4" t="s">
        <v>308</v>
      </c>
      <c r="L23" s="4" t="s">
        <v>308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237</v>
      </c>
      <c r="S23" s="9" t="s">
        <v>310</v>
      </c>
      <c r="T23" s="4" t="s">
        <v>310</v>
      </c>
      <c r="U23" s="10" t="s">
        <v>237</v>
      </c>
    </row>
    <row r="24" spans="1:21" x14ac:dyDescent="0.25">
      <c r="A24" s="4"/>
      <c r="B24" s="9" t="s">
        <v>301</v>
      </c>
      <c r="C24" s="9" t="s">
        <v>315</v>
      </c>
      <c r="D24" s="10" t="s">
        <v>273</v>
      </c>
      <c r="E24" s="9" t="s">
        <v>315</v>
      </c>
      <c r="F24" s="4" t="s">
        <v>244</v>
      </c>
      <c r="G24" s="4" t="s">
        <v>270</v>
      </c>
      <c r="H24" s="4" t="s">
        <v>245</v>
      </c>
      <c r="I24" s="10" t="s">
        <v>245</v>
      </c>
      <c r="J24" s="9" t="s">
        <v>315</v>
      </c>
      <c r="K24" s="4" t="s">
        <v>244</v>
      </c>
      <c r="L24" s="4" t="s">
        <v>270</v>
      </c>
      <c r="M24" s="4" t="s">
        <v>245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245</v>
      </c>
      <c r="S24" s="9" t="s">
        <v>246</v>
      </c>
      <c r="T24" s="4" t="s">
        <v>271</v>
      </c>
      <c r="U24" s="10" t="s">
        <v>245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310</v>
      </c>
      <c r="C26" s="9" t="s">
        <v>310</v>
      </c>
      <c r="D26" s="10" t="s">
        <v>237</v>
      </c>
      <c r="E26" s="9" t="s">
        <v>237</v>
      </c>
      <c r="F26" s="4" t="s">
        <v>237</v>
      </c>
      <c r="G26" s="4" t="s">
        <v>309</v>
      </c>
      <c r="H26" s="4" t="s">
        <v>310</v>
      </c>
      <c r="I26" s="10" t="s">
        <v>308</v>
      </c>
      <c r="J26" s="9" t="s">
        <v>237</v>
      </c>
      <c r="K26" s="4" t="s">
        <v>237</v>
      </c>
      <c r="L26" s="4" t="s">
        <v>309</v>
      </c>
      <c r="M26" s="4" t="s">
        <v>325</v>
      </c>
      <c r="N26" s="4" t="s">
        <v>237</v>
      </c>
      <c r="O26" s="4" t="s">
        <v>237</v>
      </c>
      <c r="P26" s="4" t="s">
        <v>234</v>
      </c>
      <c r="Q26" s="4" t="s">
        <v>237</v>
      </c>
      <c r="R26" s="10" t="s">
        <v>237</v>
      </c>
      <c r="S26" s="9" t="s">
        <v>237</v>
      </c>
      <c r="T26" s="4" t="s">
        <v>310</v>
      </c>
      <c r="U26" s="10" t="s">
        <v>237</v>
      </c>
    </row>
    <row r="27" spans="1:21" x14ac:dyDescent="0.25">
      <c r="A27" s="4"/>
      <c r="B27" s="9" t="s">
        <v>209</v>
      </c>
      <c r="C27" s="9" t="s">
        <v>207</v>
      </c>
      <c r="D27" s="10" t="s">
        <v>244</v>
      </c>
      <c r="E27" s="9" t="s">
        <v>246</v>
      </c>
      <c r="F27" s="4" t="s">
        <v>245</v>
      </c>
      <c r="G27" s="4" t="s">
        <v>227</v>
      </c>
      <c r="H27" s="4" t="s">
        <v>316</v>
      </c>
      <c r="I27" s="10" t="s">
        <v>246</v>
      </c>
      <c r="J27" s="9" t="s">
        <v>246</v>
      </c>
      <c r="K27" s="4" t="s">
        <v>245</v>
      </c>
      <c r="L27" s="4" t="s">
        <v>227</v>
      </c>
      <c r="M27" s="4" t="s">
        <v>246</v>
      </c>
      <c r="N27" s="4" t="s">
        <v>245</v>
      </c>
      <c r="O27" s="4" t="s">
        <v>245</v>
      </c>
      <c r="P27" s="4" t="s">
        <v>316</v>
      </c>
      <c r="Q27" s="4" t="s">
        <v>245</v>
      </c>
      <c r="R27" s="10" t="s">
        <v>245</v>
      </c>
      <c r="S27" s="9" t="s">
        <v>245</v>
      </c>
      <c r="T27" s="4" t="s">
        <v>209</v>
      </c>
      <c r="U27" s="10" t="s">
        <v>245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627</v>
      </c>
      <c r="C29" s="9" t="s">
        <v>627</v>
      </c>
      <c r="D29" s="10" t="s">
        <v>628</v>
      </c>
      <c r="E29" s="9" t="s">
        <v>604</v>
      </c>
      <c r="F29" s="4" t="s">
        <v>521</v>
      </c>
      <c r="G29" s="4" t="s">
        <v>518</v>
      </c>
      <c r="H29" s="4" t="s">
        <v>627</v>
      </c>
      <c r="I29" s="10" t="s">
        <v>627</v>
      </c>
      <c r="J29" s="9" t="s">
        <v>604</v>
      </c>
      <c r="K29" s="4" t="s">
        <v>521</v>
      </c>
      <c r="L29" s="4" t="s">
        <v>518</v>
      </c>
      <c r="M29" s="4" t="s">
        <v>522</v>
      </c>
      <c r="N29" s="4" t="s">
        <v>516</v>
      </c>
      <c r="O29" s="4" t="s">
        <v>1444</v>
      </c>
      <c r="P29" s="4" t="s">
        <v>521</v>
      </c>
      <c r="Q29" s="4" t="s">
        <v>663</v>
      </c>
      <c r="R29" s="10" t="s">
        <v>663</v>
      </c>
      <c r="S29" s="9" t="s">
        <v>628</v>
      </c>
      <c r="T29" s="4" t="s">
        <v>627</v>
      </c>
      <c r="U29" s="10" t="s">
        <v>815</v>
      </c>
    </row>
    <row r="30" spans="1:21" x14ac:dyDescent="0.25">
      <c r="A30" s="4"/>
      <c r="B30" s="9" t="s">
        <v>1594</v>
      </c>
      <c r="C30" s="9" t="s">
        <v>1456</v>
      </c>
      <c r="D30" s="10" t="s">
        <v>1595</v>
      </c>
      <c r="E30" s="9" t="s">
        <v>1596</v>
      </c>
      <c r="F30" s="4" t="s">
        <v>504</v>
      </c>
      <c r="G30" s="4" t="s">
        <v>1001</v>
      </c>
      <c r="H30" s="4" t="s">
        <v>785</v>
      </c>
      <c r="I30" s="10" t="s">
        <v>635</v>
      </c>
      <c r="J30" s="9" t="s">
        <v>1596</v>
      </c>
      <c r="K30" s="4" t="s">
        <v>504</v>
      </c>
      <c r="L30" s="4" t="s">
        <v>1001</v>
      </c>
      <c r="M30" s="4" t="s">
        <v>271</v>
      </c>
      <c r="N30" s="4" t="s">
        <v>223</v>
      </c>
      <c r="O30" s="4" t="s">
        <v>569</v>
      </c>
      <c r="P30" s="4" t="s">
        <v>348</v>
      </c>
      <c r="Q30" s="4" t="s">
        <v>227</v>
      </c>
      <c r="R30" s="10" t="s">
        <v>228</v>
      </c>
      <c r="S30" s="9" t="s">
        <v>424</v>
      </c>
      <c r="T30" s="4" t="s">
        <v>1597</v>
      </c>
      <c r="U30" s="10" t="s">
        <v>501</v>
      </c>
    </row>
    <row r="31" spans="1:21" x14ac:dyDescent="0.25">
      <c r="A31" s="4"/>
      <c r="B31" s="9" t="s">
        <v>1598</v>
      </c>
      <c r="C31" s="9" t="s">
        <v>250</v>
      </c>
      <c r="D31" s="10" t="s">
        <v>250</v>
      </c>
      <c r="E31" s="9" t="s">
        <v>561</v>
      </c>
      <c r="F31" s="4" t="s">
        <v>160</v>
      </c>
      <c r="G31" s="4" t="s">
        <v>493</v>
      </c>
      <c r="H31" s="4" t="s">
        <v>162</v>
      </c>
      <c r="I31" s="10" t="s">
        <v>250</v>
      </c>
      <c r="J31" s="9" t="s">
        <v>674</v>
      </c>
      <c r="K31" s="4" t="s">
        <v>1599</v>
      </c>
      <c r="L31" s="4" t="s">
        <v>1599</v>
      </c>
      <c r="M31" s="4" t="s">
        <v>250</v>
      </c>
      <c r="N31" s="4" t="s">
        <v>250</v>
      </c>
      <c r="O31" s="4" t="s">
        <v>564</v>
      </c>
      <c r="P31" s="4" t="s">
        <v>250</v>
      </c>
      <c r="Q31" s="4" t="s">
        <v>280</v>
      </c>
      <c r="R31" s="10" t="s">
        <v>280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310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310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310</v>
      </c>
    </row>
    <row r="33" spans="1:21" x14ac:dyDescent="0.25">
      <c r="A33" s="4"/>
      <c r="B33" s="9" t="s">
        <v>247</v>
      </c>
      <c r="C33" s="9" t="s">
        <v>245</v>
      </c>
      <c r="D33" s="10" t="s">
        <v>247</v>
      </c>
      <c r="E33" s="9" t="s">
        <v>245</v>
      </c>
      <c r="F33" s="4" t="s">
        <v>247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247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247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310</v>
      </c>
      <c r="D35" s="10" t="s">
        <v>310</v>
      </c>
      <c r="E35" s="9" t="s">
        <v>310</v>
      </c>
      <c r="F35" s="4" t="s">
        <v>310</v>
      </c>
      <c r="G35" s="4" t="s">
        <v>308</v>
      </c>
      <c r="H35" s="4" t="s">
        <v>237</v>
      </c>
      <c r="I35" s="10" t="s">
        <v>237</v>
      </c>
      <c r="J35" s="9" t="s">
        <v>310</v>
      </c>
      <c r="K35" s="4" t="s">
        <v>310</v>
      </c>
      <c r="L35" s="4" t="s">
        <v>308</v>
      </c>
      <c r="M35" s="4" t="s">
        <v>237</v>
      </c>
      <c r="N35" s="4" t="s">
        <v>237</v>
      </c>
      <c r="O35" s="4" t="s">
        <v>310</v>
      </c>
      <c r="P35" s="4" t="s">
        <v>237</v>
      </c>
      <c r="Q35" s="4" t="s">
        <v>237</v>
      </c>
      <c r="R35" s="10" t="s">
        <v>237</v>
      </c>
      <c r="S35" s="9" t="s">
        <v>310</v>
      </c>
      <c r="T35" s="4" t="s">
        <v>310</v>
      </c>
      <c r="U35" s="10" t="s">
        <v>308</v>
      </c>
    </row>
    <row r="36" spans="1:21" x14ac:dyDescent="0.25">
      <c r="A36" s="4"/>
      <c r="B36" s="9" t="s">
        <v>272</v>
      </c>
      <c r="C36" s="9" t="s">
        <v>273</v>
      </c>
      <c r="D36" s="10" t="s">
        <v>224</v>
      </c>
      <c r="E36" s="9" t="s">
        <v>366</v>
      </c>
      <c r="F36" s="4" t="s">
        <v>246</v>
      </c>
      <c r="G36" s="4" t="s">
        <v>270</v>
      </c>
      <c r="H36" s="4" t="s">
        <v>316</v>
      </c>
      <c r="I36" s="10" t="s">
        <v>321</v>
      </c>
      <c r="J36" s="9" t="s">
        <v>366</v>
      </c>
      <c r="K36" s="4" t="s">
        <v>246</v>
      </c>
      <c r="L36" s="4" t="s">
        <v>270</v>
      </c>
      <c r="M36" s="4" t="s">
        <v>245</v>
      </c>
      <c r="N36" s="4" t="s">
        <v>245</v>
      </c>
      <c r="O36" s="4" t="s">
        <v>316</v>
      </c>
      <c r="P36" s="4" t="s">
        <v>245</v>
      </c>
      <c r="Q36" s="4" t="s">
        <v>245</v>
      </c>
      <c r="R36" s="10" t="s">
        <v>321</v>
      </c>
      <c r="S36" s="9" t="s">
        <v>246</v>
      </c>
      <c r="T36" s="4" t="s">
        <v>206</v>
      </c>
      <c r="U36" s="10" t="s">
        <v>210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27" priority="13">
      <formula>$B$18&gt;0</formula>
    </cfRule>
  </conditionalFormatting>
  <conditionalFormatting sqref="A22:U22">
    <cfRule type="expression" dxfId="726" priority="12">
      <formula>A22&lt;&gt;""</formula>
    </cfRule>
  </conditionalFormatting>
  <conditionalFormatting sqref="A25:U25">
    <cfRule type="expression" dxfId="725" priority="11">
      <formula>A25&lt;&gt;""</formula>
    </cfRule>
  </conditionalFormatting>
  <conditionalFormatting sqref="A28:U28">
    <cfRule type="expression" dxfId="724" priority="10">
      <formula>A28&lt;&gt;""</formula>
    </cfRule>
  </conditionalFormatting>
  <conditionalFormatting sqref="A31:U31">
    <cfRule type="expression" dxfId="723" priority="9">
      <formula>A31&lt;&gt;""</formula>
    </cfRule>
  </conditionalFormatting>
  <conditionalFormatting sqref="A34:U34">
    <cfRule type="expression" dxfId="722" priority="8">
      <formula>A34&lt;&gt;""</formula>
    </cfRule>
  </conditionalFormatting>
  <conditionalFormatting sqref="A37:U37">
    <cfRule type="expression" dxfId="721" priority="7">
      <formula>A37&lt;&gt;""</formula>
    </cfRule>
  </conditionalFormatting>
  <conditionalFormatting sqref="A40:U40">
    <cfRule type="expression" dxfId="720" priority="6">
      <formula>A40&lt;&gt;""</formula>
    </cfRule>
  </conditionalFormatting>
  <conditionalFormatting sqref="A43:U43">
    <cfRule type="expression" dxfId="719" priority="5">
      <formula>A43&lt;&gt;""</formula>
    </cfRule>
  </conditionalFormatting>
  <conditionalFormatting sqref="A46:U46">
    <cfRule type="expression" dxfId="718" priority="4">
      <formula>A46&lt;&gt;""</formula>
    </cfRule>
  </conditionalFormatting>
  <conditionalFormatting sqref="A49:U49">
    <cfRule type="expression" dxfId="717" priority="3">
      <formula>A49&lt;&gt;""</formula>
    </cfRule>
  </conditionalFormatting>
  <conditionalFormatting sqref="A52:U52">
    <cfRule type="expression" dxfId="716" priority="2">
      <formula>A52&lt;&gt;""</formula>
    </cfRule>
  </conditionalFormatting>
  <conditionalFormatting sqref="A55:U55">
    <cfRule type="expression" dxfId="71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94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1600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310</v>
      </c>
      <c r="C20" s="9" t="s">
        <v>310</v>
      </c>
      <c r="D20" s="10" t="s">
        <v>310</v>
      </c>
      <c r="E20" s="9" t="s">
        <v>310</v>
      </c>
      <c r="F20" s="4" t="s">
        <v>309</v>
      </c>
      <c r="G20" s="4" t="s">
        <v>310</v>
      </c>
      <c r="H20" s="4" t="s">
        <v>237</v>
      </c>
      <c r="I20" s="10" t="s">
        <v>310</v>
      </c>
      <c r="J20" s="9" t="s">
        <v>310</v>
      </c>
      <c r="K20" s="4" t="s">
        <v>309</v>
      </c>
      <c r="L20" s="4" t="s">
        <v>310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310</v>
      </c>
      <c r="S20" s="9" t="s">
        <v>237</v>
      </c>
      <c r="T20" s="4" t="s">
        <v>310</v>
      </c>
      <c r="U20" s="10" t="s">
        <v>310</v>
      </c>
    </row>
    <row r="21" spans="1:21" x14ac:dyDescent="0.25">
      <c r="A21" s="4"/>
      <c r="B21" s="9" t="s">
        <v>408</v>
      </c>
      <c r="C21" s="9" t="s">
        <v>210</v>
      </c>
      <c r="D21" s="10" t="s">
        <v>206</v>
      </c>
      <c r="E21" s="9" t="s">
        <v>301</v>
      </c>
      <c r="F21" s="4" t="s">
        <v>300</v>
      </c>
      <c r="G21" s="4" t="s">
        <v>247</v>
      </c>
      <c r="H21" s="4" t="s">
        <v>245</v>
      </c>
      <c r="I21" s="10" t="s">
        <v>316</v>
      </c>
      <c r="J21" s="9" t="s">
        <v>301</v>
      </c>
      <c r="K21" s="4" t="s">
        <v>300</v>
      </c>
      <c r="L21" s="4" t="s">
        <v>247</v>
      </c>
      <c r="M21" s="4" t="s">
        <v>245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316</v>
      </c>
      <c r="S21" s="9" t="s">
        <v>245</v>
      </c>
      <c r="T21" s="4" t="s">
        <v>427</v>
      </c>
      <c r="U21" s="10" t="s">
        <v>247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1537</v>
      </c>
      <c r="B23" s="9" t="s">
        <v>310</v>
      </c>
      <c r="C23" s="9" t="s">
        <v>310</v>
      </c>
      <c r="D23" s="10" t="s">
        <v>310</v>
      </c>
      <c r="E23" s="9" t="s">
        <v>237</v>
      </c>
      <c r="F23" s="4" t="s">
        <v>237</v>
      </c>
      <c r="G23" s="4" t="s">
        <v>308</v>
      </c>
      <c r="H23" s="4" t="s">
        <v>310</v>
      </c>
      <c r="I23" s="10" t="s">
        <v>237</v>
      </c>
      <c r="J23" s="9" t="s">
        <v>237</v>
      </c>
      <c r="K23" s="4" t="s">
        <v>237</v>
      </c>
      <c r="L23" s="4" t="s">
        <v>308</v>
      </c>
      <c r="M23" s="4" t="s">
        <v>237</v>
      </c>
      <c r="N23" s="4" t="s">
        <v>325</v>
      </c>
      <c r="O23" s="4" t="s">
        <v>237</v>
      </c>
      <c r="P23" s="4" t="s">
        <v>237</v>
      </c>
      <c r="Q23" s="4" t="s">
        <v>237</v>
      </c>
      <c r="R23" s="10" t="s">
        <v>237</v>
      </c>
      <c r="S23" s="9" t="s">
        <v>309</v>
      </c>
      <c r="T23" s="4" t="s">
        <v>310</v>
      </c>
      <c r="U23" s="10" t="s">
        <v>237</v>
      </c>
    </row>
    <row r="24" spans="1:21" x14ac:dyDescent="0.25">
      <c r="A24" s="4"/>
      <c r="B24" s="9" t="s">
        <v>223</v>
      </c>
      <c r="C24" s="9" t="s">
        <v>210</v>
      </c>
      <c r="D24" s="10" t="s">
        <v>270</v>
      </c>
      <c r="E24" s="9" t="s">
        <v>270</v>
      </c>
      <c r="F24" s="4" t="s">
        <v>245</v>
      </c>
      <c r="G24" s="4" t="s">
        <v>270</v>
      </c>
      <c r="H24" s="4" t="s">
        <v>246</v>
      </c>
      <c r="I24" s="10" t="s">
        <v>245</v>
      </c>
      <c r="J24" s="9" t="s">
        <v>270</v>
      </c>
      <c r="K24" s="4" t="s">
        <v>245</v>
      </c>
      <c r="L24" s="4" t="s">
        <v>270</v>
      </c>
      <c r="M24" s="4" t="s">
        <v>245</v>
      </c>
      <c r="N24" s="4" t="s">
        <v>246</v>
      </c>
      <c r="O24" s="4" t="s">
        <v>245</v>
      </c>
      <c r="P24" s="4" t="s">
        <v>245</v>
      </c>
      <c r="Q24" s="4" t="s">
        <v>245</v>
      </c>
      <c r="R24" s="10" t="s">
        <v>245</v>
      </c>
      <c r="S24" s="9" t="s">
        <v>244</v>
      </c>
      <c r="T24" s="4" t="s">
        <v>227</v>
      </c>
      <c r="U24" s="10" t="s">
        <v>245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310</v>
      </c>
      <c r="C26" s="9" t="s">
        <v>310</v>
      </c>
      <c r="D26" s="10" t="s">
        <v>237</v>
      </c>
      <c r="E26" s="9" t="s">
        <v>237</v>
      </c>
      <c r="F26" s="4" t="s">
        <v>237</v>
      </c>
      <c r="G26" s="4" t="s">
        <v>308</v>
      </c>
      <c r="H26" s="4" t="s">
        <v>308</v>
      </c>
      <c r="I26" s="10" t="s">
        <v>308</v>
      </c>
      <c r="J26" s="9" t="s">
        <v>237</v>
      </c>
      <c r="K26" s="4" t="s">
        <v>237</v>
      </c>
      <c r="L26" s="4" t="s">
        <v>308</v>
      </c>
      <c r="M26" s="4" t="s">
        <v>233</v>
      </c>
      <c r="N26" s="4" t="s">
        <v>237</v>
      </c>
      <c r="O26" s="4" t="s">
        <v>237</v>
      </c>
      <c r="P26" s="4" t="s">
        <v>238</v>
      </c>
      <c r="Q26" s="4" t="s">
        <v>237</v>
      </c>
      <c r="R26" s="10" t="s">
        <v>237</v>
      </c>
      <c r="S26" s="9" t="s">
        <v>237</v>
      </c>
      <c r="T26" s="4" t="s">
        <v>310</v>
      </c>
      <c r="U26" s="10" t="s">
        <v>237</v>
      </c>
    </row>
    <row r="27" spans="1:21" x14ac:dyDescent="0.25">
      <c r="A27" s="4"/>
      <c r="B27" s="9" t="s">
        <v>301</v>
      </c>
      <c r="C27" s="9" t="s">
        <v>227</v>
      </c>
      <c r="D27" s="10" t="s">
        <v>247</v>
      </c>
      <c r="E27" s="9" t="s">
        <v>316</v>
      </c>
      <c r="F27" s="4" t="s">
        <v>245</v>
      </c>
      <c r="G27" s="4" t="s">
        <v>210</v>
      </c>
      <c r="H27" s="4" t="s">
        <v>246</v>
      </c>
      <c r="I27" s="10" t="s">
        <v>316</v>
      </c>
      <c r="J27" s="9" t="s">
        <v>316</v>
      </c>
      <c r="K27" s="4" t="s">
        <v>245</v>
      </c>
      <c r="L27" s="4" t="s">
        <v>210</v>
      </c>
      <c r="M27" s="4" t="s">
        <v>316</v>
      </c>
      <c r="N27" s="4" t="s">
        <v>245</v>
      </c>
      <c r="O27" s="4" t="s">
        <v>245</v>
      </c>
      <c r="P27" s="4" t="s">
        <v>246</v>
      </c>
      <c r="Q27" s="4" t="s">
        <v>245</v>
      </c>
      <c r="R27" s="10" t="s">
        <v>245</v>
      </c>
      <c r="S27" s="9" t="s">
        <v>245</v>
      </c>
      <c r="T27" s="4" t="s">
        <v>301</v>
      </c>
      <c r="U27" s="10" t="s">
        <v>245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627</v>
      </c>
      <c r="C29" s="9" t="s">
        <v>627</v>
      </c>
      <c r="D29" s="10" t="s">
        <v>627</v>
      </c>
      <c r="E29" s="9" t="s">
        <v>604</v>
      </c>
      <c r="F29" s="4" t="s">
        <v>815</v>
      </c>
      <c r="G29" s="4" t="s">
        <v>521</v>
      </c>
      <c r="H29" s="4" t="s">
        <v>627</v>
      </c>
      <c r="I29" s="10" t="s">
        <v>627</v>
      </c>
      <c r="J29" s="9" t="s">
        <v>604</v>
      </c>
      <c r="K29" s="4" t="s">
        <v>815</v>
      </c>
      <c r="L29" s="4" t="s">
        <v>521</v>
      </c>
      <c r="M29" s="4" t="s">
        <v>518</v>
      </c>
      <c r="N29" s="4" t="s">
        <v>516</v>
      </c>
      <c r="O29" s="4" t="s">
        <v>663</v>
      </c>
      <c r="P29" s="4" t="s">
        <v>515</v>
      </c>
      <c r="Q29" s="4" t="s">
        <v>663</v>
      </c>
      <c r="R29" s="10" t="s">
        <v>1444</v>
      </c>
      <c r="S29" s="9" t="s">
        <v>628</v>
      </c>
      <c r="T29" s="4" t="s">
        <v>627</v>
      </c>
      <c r="U29" s="10" t="s">
        <v>1444</v>
      </c>
    </row>
    <row r="30" spans="1:21" x14ac:dyDescent="0.25">
      <c r="A30" s="4"/>
      <c r="B30" s="9" t="s">
        <v>1601</v>
      </c>
      <c r="C30" s="9" t="s">
        <v>1446</v>
      </c>
      <c r="D30" s="10" t="s">
        <v>1602</v>
      </c>
      <c r="E30" s="9" t="s">
        <v>1280</v>
      </c>
      <c r="F30" s="4" t="s">
        <v>1211</v>
      </c>
      <c r="G30" s="4" t="s">
        <v>1076</v>
      </c>
      <c r="H30" s="4" t="s">
        <v>485</v>
      </c>
      <c r="I30" s="10" t="s">
        <v>635</v>
      </c>
      <c r="J30" s="9" t="s">
        <v>1280</v>
      </c>
      <c r="K30" s="4" t="s">
        <v>1211</v>
      </c>
      <c r="L30" s="4" t="s">
        <v>1076</v>
      </c>
      <c r="M30" s="4" t="s">
        <v>301</v>
      </c>
      <c r="N30" s="4" t="s">
        <v>223</v>
      </c>
      <c r="O30" s="4" t="s">
        <v>225</v>
      </c>
      <c r="P30" s="4" t="s">
        <v>409</v>
      </c>
      <c r="Q30" s="4" t="s">
        <v>227</v>
      </c>
      <c r="R30" s="10" t="s">
        <v>653</v>
      </c>
      <c r="S30" s="9" t="s">
        <v>424</v>
      </c>
      <c r="T30" s="4" t="s">
        <v>1603</v>
      </c>
      <c r="U30" s="10" t="s">
        <v>1604</v>
      </c>
    </row>
    <row r="31" spans="1:21" x14ac:dyDescent="0.25">
      <c r="A31" s="4"/>
      <c r="B31" s="9" t="s">
        <v>1605</v>
      </c>
      <c r="C31" s="9" t="s">
        <v>250</v>
      </c>
      <c r="D31" s="10" t="s">
        <v>250</v>
      </c>
      <c r="E31" s="9" t="s">
        <v>561</v>
      </c>
      <c r="F31" s="4" t="s">
        <v>160</v>
      </c>
      <c r="G31" s="4" t="s">
        <v>160</v>
      </c>
      <c r="H31" s="4" t="s">
        <v>250</v>
      </c>
      <c r="I31" s="10" t="s">
        <v>250</v>
      </c>
      <c r="J31" s="9" t="s">
        <v>1319</v>
      </c>
      <c r="K31" s="4" t="s">
        <v>1599</v>
      </c>
      <c r="L31" s="4" t="s">
        <v>1599</v>
      </c>
      <c r="M31" s="4" t="s">
        <v>250</v>
      </c>
      <c r="N31" s="4" t="s">
        <v>250</v>
      </c>
      <c r="O31" s="4" t="s">
        <v>280</v>
      </c>
      <c r="P31" s="4" t="s">
        <v>250</v>
      </c>
      <c r="Q31" s="4" t="s">
        <v>280</v>
      </c>
      <c r="R31" s="10" t="s">
        <v>564</v>
      </c>
      <c r="S31" s="9" t="s">
        <v>250</v>
      </c>
      <c r="T31" s="4" t="s">
        <v>176</v>
      </c>
      <c r="U31" s="10" t="s">
        <v>175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237</v>
      </c>
      <c r="D35" s="10" t="s">
        <v>310</v>
      </c>
      <c r="E35" s="9" t="s">
        <v>310</v>
      </c>
      <c r="F35" s="4" t="s">
        <v>310</v>
      </c>
      <c r="G35" s="4" t="s">
        <v>310</v>
      </c>
      <c r="H35" s="4" t="s">
        <v>237</v>
      </c>
      <c r="I35" s="10" t="s">
        <v>237</v>
      </c>
      <c r="J35" s="9" t="s">
        <v>310</v>
      </c>
      <c r="K35" s="4" t="s">
        <v>310</v>
      </c>
      <c r="L35" s="4" t="s">
        <v>310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310</v>
      </c>
      <c r="T35" s="4" t="s">
        <v>310</v>
      </c>
      <c r="U35" s="10" t="s">
        <v>237</v>
      </c>
    </row>
    <row r="36" spans="1:21" x14ac:dyDescent="0.25">
      <c r="A36" s="4"/>
      <c r="B36" s="9" t="s">
        <v>301</v>
      </c>
      <c r="C36" s="9" t="s">
        <v>244</v>
      </c>
      <c r="D36" s="10" t="s">
        <v>210</v>
      </c>
      <c r="E36" s="9" t="s">
        <v>210</v>
      </c>
      <c r="F36" s="4" t="s">
        <v>246</v>
      </c>
      <c r="G36" s="4" t="s">
        <v>246</v>
      </c>
      <c r="H36" s="4" t="s">
        <v>245</v>
      </c>
      <c r="I36" s="10" t="s">
        <v>321</v>
      </c>
      <c r="J36" s="9" t="s">
        <v>210</v>
      </c>
      <c r="K36" s="4" t="s">
        <v>246</v>
      </c>
      <c r="L36" s="4" t="s">
        <v>246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321</v>
      </c>
      <c r="S36" s="9" t="s">
        <v>246</v>
      </c>
      <c r="T36" s="4" t="s">
        <v>273</v>
      </c>
      <c r="U36" s="10" t="s">
        <v>321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14" priority="13">
      <formula>$B$18&gt;0</formula>
    </cfRule>
  </conditionalFormatting>
  <conditionalFormatting sqref="A22:U22">
    <cfRule type="expression" dxfId="713" priority="12">
      <formula>A22&lt;&gt;""</formula>
    </cfRule>
  </conditionalFormatting>
  <conditionalFormatting sqref="A25:U25">
    <cfRule type="expression" dxfId="712" priority="11">
      <formula>A25&lt;&gt;""</formula>
    </cfRule>
  </conditionalFormatting>
  <conditionalFormatting sqref="A28:U28">
    <cfRule type="expression" dxfId="711" priority="10">
      <formula>A28&lt;&gt;""</formula>
    </cfRule>
  </conditionalFormatting>
  <conditionalFormatting sqref="A31:U31">
    <cfRule type="expression" dxfId="710" priority="9">
      <formula>A31&lt;&gt;""</formula>
    </cfRule>
  </conditionalFormatting>
  <conditionalFormatting sqref="A34:U34">
    <cfRule type="expression" dxfId="709" priority="8">
      <formula>A34&lt;&gt;""</formula>
    </cfRule>
  </conditionalFormatting>
  <conditionalFormatting sqref="A37:U37">
    <cfRule type="expression" dxfId="708" priority="7">
      <formula>A37&lt;&gt;""</formula>
    </cfRule>
  </conditionalFormatting>
  <conditionalFormatting sqref="A40:U40">
    <cfRule type="expression" dxfId="707" priority="6">
      <formula>A40&lt;&gt;""</formula>
    </cfRule>
  </conditionalFormatting>
  <conditionalFormatting sqref="A43:U43">
    <cfRule type="expression" dxfId="706" priority="5">
      <formula>A43&lt;&gt;""</formula>
    </cfRule>
  </conditionalFormatting>
  <conditionalFormatting sqref="A46:U46">
    <cfRule type="expression" dxfId="705" priority="4">
      <formula>A46&lt;&gt;""</formula>
    </cfRule>
  </conditionalFormatting>
  <conditionalFormatting sqref="A49:U49">
    <cfRule type="expression" dxfId="704" priority="3">
      <formula>A49&lt;&gt;""</formula>
    </cfRule>
  </conditionalFormatting>
  <conditionalFormatting sqref="A52:U52">
    <cfRule type="expression" dxfId="703" priority="2">
      <formula>A52&lt;&gt;""</formula>
    </cfRule>
  </conditionalFormatting>
  <conditionalFormatting sqref="A55:U55">
    <cfRule type="expression" dxfId="70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95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1606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310</v>
      </c>
      <c r="C20" s="9" t="s">
        <v>310</v>
      </c>
      <c r="D20" s="10" t="s">
        <v>310</v>
      </c>
      <c r="E20" s="9" t="s">
        <v>310</v>
      </c>
      <c r="F20" s="4" t="s">
        <v>309</v>
      </c>
      <c r="G20" s="4" t="s">
        <v>309</v>
      </c>
      <c r="H20" s="4" t="s">
        <v>237</v>
      </c>
      <c r="I20" s="10" t="s">
        <v>310</v>
      </c>
      <c r="J20" s="9" t="s">
        <v>310</v>
      </c>
      <c r="K20" s="4" t="s">
        <v>309</v>
      </c>
      <c r="L20" s="4" t="s">
        <v>309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310</v>
      </c>
      <c r="S20" s="9" t="s">
        <v>237</v>
      </c>
      <c r="T20" s="4" t="s">
        <v>308</v>
      </c>
      <c r="U20" s="10" t="s">
        <v>237</v>
      </c>
    </row>
    <row r="21" spans="1:21" x14ac:dyDescent="0.25">
      <c r="A21" s="4"/>
      <c r="B21" s="9" t="s">
        <v>269</v>
      </c>
      <c r="C21" s="9" t="s">
        <v>224</v>
      </c>
      <c r="D21" s="10" t="s">
        <v>209</v>
      </c>
      <c r="E21" s="9" t="s">
        <v>207</v>
      </c>
      <c r="F21" s="4" t="s">
        <v>227</v>
      </c>
      <c r="G21" s="4" t="s">
        <v>273</v>
      </c>
      <c r="H21" s="4" t="s">
        <v>245</v>
      </c>
      <c r="I21" s="10" t="s">
        <v>316</v>
      </c>
      <c r="J21" s="9" t="s">
        <v>207</v>
      </c>
      <c r="K21" s="4" t="s">
        <v>227</v>
      </c>
      <c r="L21" s="4" t="s">
        <v>273</v>
      </c>
      <c r="M21" s="4" t="s">
        <v>245</v>
      </c>
      <c r="N21" s="4" t="s">
        <v>245</v>
      </c>
      <c r="O21" s="4" t="s">
        <v>245</v>
      </c>
      <c r="P21" s="4" t="s">
        <v>245</v>
      </c>
      <c r="Q21" s="4" t="s">
        <v>245</v>
      </c>
      <c r="R21" s="10" t="s">
        <v>316</v>
      </c>
      <c r="S21" s="9" t="s">
        <v>245</v>
      </c>
      <c r="T21" s="4" t="s">
        <v>269</v>
      </c>
      <c r="U21" s="10" t="s">
        <v>321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1537</v>
      </c>
      <c r="B23" s="9" t="s">
        <v>310</v>
      </c>
      <c r="C23" s="9" t="s">
        <v>310</v>
      </c>
      <c r="D23" s="10" t="s">
        <v>310</v>
      </c>
      <c r="E23" s="9" t="s">
        <v>237</v>
      </c>
      <c r="F23" s="4" t="s">
        <v>308</v>
      </c>
      <c r="G23" s="4" t="s">
        <v>308</v>
      </c>
      <c r="H23" s="4" t="s">
        <v>310</v>
      </c>
      <c r="I23" s="10" t="s">
        <v>237</v>
      </c>
      <c r="J23" s="9" t="s">
        <v>237</v>
      </c>
      <c r="K23" s="4" t="s">
        <v>308</v>
      </c>
      <c r="L23" s="4" t="s">
        <v>308</v>
      </c>
      <c r="M23" s="4" t="s">
        <v>237</v>
      </c>
      <c r="N23" s="4" t="s">
        <v>237</v>
      </c>
      <c r="O23" s="4" t="s">
        <v>237</v>
      </c>
      <c r="P23" s="4" t="s">
        <v>234</v>
      </c>
      <c r="Q23" s="4" t="s">
        <v>237</v>
      </c>
      <c r="R23" s="10" t="s">
        <v>237</v>
      </c>
      <c r="S23" s="9" t="s">
        <v>308</v>
      </c>
      <c r="T23" s="4" t="s">
        <v>310</v>
      </c>
      <c r="U23" s="10" t="s">
        <v>237</v>
      </c>
    </row>
    <row r="24" spans="1:21" x14ac:dyDescent="0.25">
      <c r="A24" s="4"/>
      <c r="B24" s="9" t="s">
        <v>224</v>
      </c>
      <c r="C24" s="9" t="s">
        <v>244</v>
      </c>
      <c r="D24" s="10" t="s">
        <v>273</v>
      </c>
      <c r="E24" s="9" t="s">
        <v>315</v>
      </c>
      <c r="F24" s="4" t="s">
        <v>247</v>
      </c>
      <c r="G24" s="4" t="s">
        <v>300</v>
      </c>
      <c r="H24" s="4" t="s">
        <v>316</v>
      </c>
      <c r="I24" s="10" t="s">
        <v>245</v>
      </c>
      <c r="J24" s="9" t="s">
        <v>315</v>
      </c>
      <c r="K24" s="4" t="s">
        <v>247</v>
      </c>
      <c r="L24" s="4" t="s">
        <v>300</v>
      </c>
      <c r="M24" s="4" t="s">
        <v>245</v>
      </c>
      <c r="N24" s="4" t="s">
        <v>245</v>
      </c>
      <c r="O24" s="4" t="s">
        <v>245</v>
      </c>
      <c r="P24" s="4" t="s">
        <v>316</v>
      </c>
      <c r="Q24" s="4" t="s">
        <v>245</v>
      </c>
      <c r="R24" s="10" t="s">
        <v>245</v>
      </c>
      <c r="S24" s="9" t="s">
        <v>315</v>
      </c>
      <c r="T24" s="4" t="s">
        <v>271</v>
      </c>
      <c r="U24" s="10" t="s">
        <v>316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310</v>
      </c>
      <c r="C26" s="9" t="s">
        <v>310</v>
      </c>
      <c r="D26" s="10" t="s">
        <v>310</v>
      </c>
      <c r="E26" s="9" t="s">
        <v>237</v>
      </c>
      <c r="F26" s="4" t="s">
        <v>308</v>
      </c>
      <c r="G26" s="4" t="s">
        <v>310</v>
      </c>
      <c r="H26" s="4" t="s">
        <v>310</v>
      </c>
      <c r="I26" s="10" t="s">
        <v>237</v>
      </c>
      <c r="J26" s="9" t="s">
        <v>237</v>
      </c>
      <c r="K26" s="4" t="s">
        <v>308</v>
      </c>
      <c r="L26" s="4" t="s">
        <v>310</v>
      </c>
      <c r="M26" s="4" t="s">
        <v>237</v>
      </c>
      <c r="N26" s="4" t="s">
        <v>325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309</v>
      </c>
      <c r="T26" s="4" t="s">
        <v>310</v>
      </c>
      <c r="U26" s="10" t="s">
        <v>237</v>
      </c>
    </row>
    <row r="27" spans="1:21" x14ac:dyDescent="0.25">
      <c r="A27" s="4"/>
      <c r="B27" s="9" t="s">
        <v>209</v>
      </c>
      <c r="C27" s="9" t="s">
        <v>210</v>
      </c>
      <c r="D27" s="10" t="s">
        <v>210</v>
      </c>
      <c r="E27" s="9" t="s">
        <v>270</v>
      </c>
      <c r="F27" s="4" t="s">
        <v>247</v>
      </c>
      <c r="G27" s="4" t="s">
        <v>247</v>
      </c>
      <c r="H27" s="4" t="s">
        <v>246</v>
      </c>
      <c r="I27" s="10" t="s">
        <v>245</v>
      </c>
      <c r="J27" s="9" t="s">
        <v>270</v>
      </c>
      <c r="K27" s="4" t="s">
        <v>247</v>
      </c>
      <c r="L27" s="4" t="s">
        <v>247</v>
      </c>
      <c r="M27" s="4" t="s">
        <v>245</v>
      </c>
      <c r="N27" s="4" t="s">
        <v>246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247</v>
      </c>
      <c r="T27" s="4" t="s">
        <v>273</v>
      </c>
      <c r="U27" s="10" t="s">
        <v>245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628</v>
      </c>
      <c r="C29" s="9" t="s">
        <v>627</v>
      </c>
      <c r="D29" s="10" t="s">
        <v>628</v>
      </c>
      <c r="E29" s="9" t="s">
        <v>604</v>
      </c>
      <c r="F29" s="4" t="s">
        <v>519</v>
      </c>
      <c r="G29" s="4" t="s">
        <v>521</v>
      </c>
      <c r="H29" s="4" t="s">
        <v>627</v>
      </c>
      <c r="I29" s="10" t="s">
        <v>604</v>
      </c>
      <c r="J29" s="9" t="s">
        <v>604</v>
      </c>
      <c r="K29" s="4" t="s">
        <v>519</v>
      </c>
      <c r="L29" s="4" t="s">
        <v>521</v>
      </c>
      <c r="M29" s="4" t="s">
        <v>663</v>
      </c>
      <c r="N29" s="4" t="s">
        <v>516</v>
      </c>
      <c r="O29" s="4" t="s">
        <v>663</v>
      </c>
      <c r="P29" s="4" t="s">
        <v>521</v>
      </c>
      <c r="Q29" s="4" t="s">
        <v>663</v>
      </c>
      <c r="R29" s="10" t="s">
        <v>1444</v>
      </c>
      <c r="S29" s="9" t="s">
        <v>815</v>
      </c>
      <c r="T29" s="4" t="s">
        <v>628</v>
      </c>
      <c r="U29" s="10" t="s">
        <v>1444</v>
      </c>
    </row>
    <row r="30" spans="1:21" x14ac:dyDescent="0.25">
      <c r="A30" s="4"/>
      <c r="B30" s="9" t="s">
        <v>1607</v>
      </c>
      <c r="C30" s="9" t="s">
        <v>1456</v>
      </c>
      <c r="D30" s="10" t="s">
        <v>1608</v>
      </c>
      <c r="E30" s="9" t="s">
        <v>1596</v>
      </c>
      <c r="F30" s="4" t="s">
        <v>1149</v>
      </c>
      <c r="G30" s="4" t="s">
        <v>1302</v>
      </c>
      <c r="H30" s="4" t="s">
        <v>785</v>
      </c>
      <c r="I30" s="10" t="s">
        <v>204</v>
      </c>
      <c r="J30" s="9" t="s">
        <v>1596</v>
      </c>
      <c r="K30" s="4" t="s">
        <v>1149</v>
      </c>
      <c r="L30" s="4" t="s">
        <v>1302</v>
      </c>
      <c r="M30" s="4" t="s">
        <v>223</v>
      </c>
      <c r="N30" s="4" t="s">
        <v>223</v>
      </c>
      <c r="O30" s="4" t="s">
        <v>225</v>
      </c>
      <c r="P30" s="4" t="s">
        <v>348</v>
      </c>
      <c r="Q30" s="4" t="s">
        <v>227</v>
      </c>
      <c r="R30" s="10" t="s">
        <v>653</v>
      </c>
      <c r="S30" s="9" t="s">
        <v>506</v>
      </c>
      <c r="T30" s="4" t="s">
        <v>1609</v>
      </c>
      <c r="U30" s="10" t="s">
        <v>346</v>
      </c>
    </row>
    <row r="31" spans="1:21" x14ac:dyDescent="0.25">
      <c r="A31" s="4"/>
      <c r="B31" s="9" t="s">
        <v>1610</v>
      </c>
      <c r="C31" s="9" t="s">
        <v>250</v>
      </c>
      <c r="D31" s="10" t="s">
        <v>250</v>
      </c>
      <c r="E31" s="9" t="s">
        <v>561</v>
      </c>
      <c r="F31" s="4" t="s">
        <v>1145</v>
      </c>
      <c r="G31" s="4" t="s">
        <v>1145</v>
      </c>
      <c r="H31" s="4" t="s">
        <v>561</v>
      </c>
      <c r="I31" s="10" t="s">
        <v>561</v>
      </c>
      <c r="J31" s="9" t="s">
        <v>1330</v>
      </c>
      <c r="K31" s="4" t="s">
        <v>1611</v>
      </c>
      <c r="L31" s="4" t="s">
        <v>1611</v>
      </c>
      <c r="M31" s="4" t="s">
        <v>280</v>
      </c>
      <c r="N31" s="4" t="s">
        <v>250</v>
      </c>
      <c r="O31" s="4" t="s">
        <v>280</v>
      </c>
      <c r="P31" s="4" t="s">
        <v>250</v>
      </c>
      <c r="Q31" s="4" t="s">
        <v>280</v>
      </c>
      <c r="R31" s="10" t="s">
        <v>564</v>
      </c>
      <c r="S31" s="9" t="s">
        <v>176</v>
      </c>
      <c r="T31" s="4" t="s">
        <v>176</v>
      </c>
      <c r="U31" s="10" t="s">
        <v>462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237</v>
      </c>
      <c r="D35" s="10" t="s">
        <v>310</v>
      </c>
      <c r="E35" s="9" t="s">
        <v>310</v>
      </c>
      <c r="F35" s="4" t="s">
        <v>308</v>
      </c>
      <c r="G35" s="4" t="s">
        <v>310</v>
      </c>
      <c r="H35" s="4" t="s">
        <v>237</v>
      </c>
      <c r="I35" s="10" t="s">
        <v>237</v>
      </c>
      <c r="J35" s="9" t="s">
        <v>310</v>
      </c>
      <c r="K35" s="4" t="s">
        <v>308</v>
      </c>
      <c r="L35" s="4" t="s">
        <v>310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310</v>
      </c>
      <c r="T35" s="4" t="s">
        <v>310</v>
      </c>
      <c r="U35" s="10" t="s">
        <v>237</v>
      </c>
    </row>
    <row r="36" spans="1:21" x14ac:dyDescent="0.25">
      <c r="A36" s="4"/>
      <c r="B36" s="9" t="s">
        <v>208</v>
      </c>
      <c r="C36" s="9" t="s">
        <v>244</v>
      </c>
      <c r="D36" s="10" t="s">
        <v>223</v>
      </c>
      <c r="E36" s="9" t="s">
        <v>273</v>
      </c>
      <c r="F36" s="4" t="s">
        <v>244</v>
      </c>
      <c r="G36" s="4" t="s">
        <v>246</v>
      </c>
      <c r="H36" s="4" t="s">
        <v>245</v>
      </c>
      <c r="I36" s="10" t="s">
        <v>321</v>
      </c>
      <c r="J36" s="9" t="s">
        <v>273</v>
      </c>
      <c r="K36" s="4" t="s">
        <v>244</v>
      </c>
      <c r="L36" s="4" t="s">
        <v>246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321</v>
      </c>
      <c r="S36" s="9" t="s">
        <v>246</v>
      </c>
      <c r="T36" s="4" t="s">
        <v>206</v>
      </c>
      <c r="U36" s="10" t="s">
        <v>321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01" priority="13">
      <formula>$B$18&gt;0</formula>
    </cfRule>
  </conditionalFormatting>
  <conditionalFormatting sqref="A22:U22">
    <cfRule type="expression" dxfId="700" priority="12">
      <formula>A22&lt;&gt;""</formula>
    </cfRule>
  </conditionalFormatting>
  <conditionalFormatting sqref="A25:U25">
    <cfRule type="expression" dxfId="699" priority="11">
      <formula>A25&lt;&gt;""</formula>
    </cfRule>
  </conditionalFormatting>
  <conditionalFormatting sqref="A28:U28">
    <cfRule type="expression" dxfId="698" priority="10">
      <formula>A28&lt;&gt;""</formula>
    </cfRule>
  </conditionalFormatting>
  <conditionalFormatting sqref="A31:U31">
    <cfRule type="expression" dxfId="697" priority="9">
      <formula>A31&lt;&gt;""</formula>
    </cfRule>
  </conditionalFormatting>
  <conditionalFormatting sqref="A34:U34">
    <cfRule type="expression" dxfId="696" priority="8">
      <formula>A34&lt;&gt;""</formula>
    </cfRule>
  </conditionalFormatting>
  <conditionalFormatting sqref="A37:U37">
    <cfRule type="expression" dxfId="695" priority="7">
      <formula>A37&lt;&gt;""</formula>
    </cfRule>
  </conditionalFormatting>
  <conditionalFormatting sqref="A40:U40">
    <cfRule type="expression" dxfId="694" priority="6">
      <formula>A40&lt;&gt;""</formula>
    </cfRule>
  </conditionalFormatting>
  <conditionalFormatting sqref="A43:U43">
    <cfRule type="expression" dxfId="693" priority="5">
      <formula>A43&lt;&gt;""</formula>
    </cfRule>
  </conditionalFormatting>
  <conditionalFormatting sqref="A46:U46">
    <cfRule type="expression" dxfId="692" priority="4">
      <formula>A46&lt;&gt;""</formula>
    </cfRule>
  </conditionalFormatting>
  <conditionalFormatting sqref="A49:U49">
    <cfRule type="expression" dxfId="691" priority="3">
      <formula>A49&lt;&gt;""</formula>
    </cfRule>
  </conditionalFormatting>
  <conditionalFormatting sqref="A52:U52">
    <cfRule type="expression" dxfId="690" priority="2">
      <formula>A52&lt;&gt;""</formula>
    </cfRule>
  </conditionalFormatting>
  <conditionalFormatting sqref="A55:U55">
    <cfRule type="expression" dxfId="68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96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1612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234</v>
      </c>
      <c r="C20" s="9" t="s">
        <v>307</v>
      </c>
      <c r="D20" s="10" t="s">
        <v>236</v>
      </c>
      <c r="E20" s="9" t="s">
        <v>307</v>
      </c>
      <c r="F20" s="4" t="s">
        <v>374</v>
      </c>
      <c r="G20" s="4" t="s">
        <v>233</v>
      </c>
      <c r="H20" s="4" t="s">
        <v>310</v>
      </c>
      <c r="I20" s="10" t="s">
        <v>238</v>
      </c>
      <c r="J20" s="9" t="s">
        <v>307</v>
      </c>
      <c r="K20" s="4" t="s">
        <v>374</v>
      </c>
      <c r="L20" s="4" t="s">
        <v>233</v>
      </c>
      <c r="M20" s="4" t="s">
        <v>237</v>
      </c>
      <c r="N20" s="4" t="s">
        <v>237</v>
      </c>
      <c r="O20" s="4" t="s">
        <v>237</v>
      </c>
      <c r="P20" s="4" t="s">
        <v>233</v>
      </c>
      <c r="Q20" s="4" t="s">
        <v>237</v>
      </c>
      <c r="R20" s="10" t="s">
        <v>233</v>
      </c>
      <c r="S20" s="9" t="s">
        <v>309</v>
      </c>
      <c r="T20" s="4" t="s">
        <v>233</v>
      </c>
      <c r="U20" s="10" t="s">
        <v>307</v>
      </c>
    </row>
    <row r="21" spans="1:21" x14ac:dyDescent="0.25">
      <c r="A21" s="4"/>
      <c r="B21" s="9" t="s">
        <v>819</v>
      </c>
      <c r="C21" s="9" t="s">
        <v>364</v>
      </c>
      <c r="D21" s="10" t="s">
        <v>451</v>
      </c>
      <c r="E21" s="9" t="s">
        <v>635</v>
      </c>
      <c r="F21" s="4" t="s">
        <v>318</v>
      </c>
      <c r="G21" s="4" t="s">
        <v>299</v>
      </c>
      <c r="H21" s="4" t="s">
        <v>246</v>
      </c>
      <c r="I21" s="10" t="s">
        <v>300</v>
      </c>
      <c r="J21" s="9" t="s">
        <v>635</v>
      </c>
      <c r="K21" s="4" t="s">
        <v>318</v>
      </c>
      <c r="L21" s="4" t="s">
        <v>299</v>
      </c>
      <c r="M21" s="4" t="s">
        <v>245</v>
      </c>
      <c r="N21" s="4" t="s">
        <v>245</v>
      </c>
      <c r="O21" s="4" t="s">
        <v>245</v>
      </c>
      <c r="P21" s="4" t="s">
        <v>246</v>
      </c>
      <c r="Q21" s="4" t="s">
        <v>245</v>
      </c>
      <c r="R21" s="10" t="s">
        <v>300</v>
      </c>
      <c r="S21" s="9" t="s">
        <v>244</v>
      </c>
      <c r="T21" s="4" t="s">
        <v>205</v>
      </c>
      <c r="U21" s="10" t="s">
        <v>272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161</v>
      </c>
      <c r="F22" s="4" t="s">
        <v>160</v>
      </c>
      <c r="G22" s="4" t="s">
        <v>250</v>
      </c>
      <c r="H22" s="4" t="s">
        <v>250</v>
      </c>
      <c r="I22" s="10" t="s">
        <v>250</v>
      </c>
      <c r="J22" s="9" t="s">
        <v>166</v>
      </c>
      <c r="K22" s="4" t="s">
        <v>165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1537</v>
      </c>
      <c r="B23" s="9" t="s">
        <v>310</v>
      </c>
      <c r="C23" s="9" t="s">
        <v>310</v>
      </c>
      <c r="D23" s="10" t="s">
        <v>310</v>
      </c>
      <c r="E23" s="9" t="s">
        <v>310</v>
      </c>
      <c r="F23" s="4" t="s">
        <v>308</v>
      </c>
      <c r="G23" s="4" t="s">
        <v>309</v>
      </c>
      <c r="H23" s="4" t="s">
        <v>237</v>
      </c>
      <c r="I23" s="10" t="s">
        <v>237</v>
      </c>
      <c r="J23" s="9" t="s">
        <v>310</v>
      </c>
      <c r="K23" s="4" t="s">
        <v>308</v>
      </c>
      <c r="L23" s="4" t="s">
        <v>309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237</v>
      </c>
      <c r="S23" s="9" t="s">
        <v>309</v>
      </c>
      <c r="T23" s="4" t="s">
        <v>310</v>
      </c>
      <c r="U23" s="10" t="s">
        <v>237</v>
      </c>
    </row>
    <row r="24" spans="1:21" x14ac:dyDescent="0.25">
      <c r="A24" s="4"/>
      <c r="B24" s="9" t="s">
        <v>226</v>
      </c>
      <c r="C24" s="9" t="s">
        <v>210</v>
      </c>
      <c r="D24" s="10" t="s">
        <v>209</v>
      </c>
      <c r="E24" s="9" t="s">
        <v>210</v>
      </c>
      <c r="F24" s="4" t="s">
        <v>244</v>
      </c>
      <c r="G24" s="4" t="s">
        <v>207</v>
      </c>
      <c r="H24" s="4" t="s">
        <v>321</v>
      </c>
      <c r="I24" s="10" t="s">
        <v>245</v>
      </c>
      <c r="J24" s="9" t="s">
        <v>210</v>
      </c>
      <c r="K24" s="4" t="s">
        <v>244</v>
      </c>
      <c r="L24" s="4" t="s">
        <v>207</v>
      </c>
      <c r="M24" s="4" t="s">
        <v>245</v>
      </c>
      <c r="N24" s="4" t="s">
        <v>245</v>
      </c>
      <c r="O24" s="4" t="s">
        <v>245</v>
      </c>
      <c r="P24" s="4" t="s">
        <v>245</v>
      </c>
      <c r="Q24" s="4" t="s">
        <v>245</v>
      </c>
      <c r="R24" s="10" t="s">
        <v>321</v>
      </c>
      <c r="S24" s="9" t="s">
        <v>244</v>
      </c>
      <c r="T24" s="4" t="s">
        <v>208</v>
      </c>
      <c r="U24" s="10" t="s">
        <v>245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310</v>
      </c>
      <c r="C26" s="9" t="s">
        <v>310</v>
      </c>
      <c r="D26" s="10" t="s">
        <v>310</v>
      </c>
      <c r="E26" s="9" t="s">
        <v>237</v>
      </c>
      <c r="F26" s="4" t="s">
        <v>308</v>
      </c>
      <c r="G26" s="4" t="s">
        <v>309</v>
      </c>
      <c r="H26" s="4" t="s">
        <v>309</v>
      </c>
      <c r="I26" s="10" t="s">
        <v>308</v>
      </c>
      <c r="J26" s="9" t="s">
        <v>237</v>
      </c>
      <c r="K26" s="4" t="s">
        <v>308</v>
      </c>
      <c r="L26" s="4" t="s">
        <v>309</v>
      </c>
      <c r="M26" s="4" t="s">
        <v>325</v>
      </c>
      <c r="N26" s="4" t="s">
        <v>325</v>
      </c>
      <c r="O26" s="4" t="s">
        <v>237</v>
      </c>
      <c r="P26" s="4" t="s">
        <v>234</v>
      </c>
      <c r="Q26" s="4" t="s">
        <v>237</v>
      </c>
      <c r="R26" s="10" t="s">
        <v>237</v>
      </c>
      <c r="S26" s="9" t="s">
        <v>237</v>
      </c>
      <c r="T26" s="4" t="s">
        <v>310</v>
      </c>
      <c r="U26" s="10" t="s">
        <v>237</v>
      </c>
    </row>
    <row r="27" spans="1:21" x14ac:dyDescent="0.25">
      <c r="A27" s="4"/>
      <c r="B27" s="9" t="s">
        <v>399</v>
      </c>
      <c r="C27" s="9" t="s">
        <v>271</v>
      </c>
      <c r="D27" s="10" t="s">
        <v>210</v>
      </c>
      <c r="E27" s="9" t="s">
        <v>316</v>
      </c>
      <c r="F27" s="4" t="s">
        <v>244</v>
      </c>
      <c r="G27" s="4" t="s">
        <v>207</v>
      </c>
      <c r="H27" s="4" t="s">
        <v>315</v>
      </c>
      <c r="I27" s="10" t="s">
        <v>246</v>
      </c>
      <c r="J27" s="9" t="s">
        <v>316</v>
      </c>
      <c r="K27" s="4" t="s">
        <v>244</v>
      </c>
      <c r="L27" s="4" t="s">
        <v>207</v>
      </c>
      <c r="M27" s="4" t="s">
        <v>246</v>
      </c>
      <c r="N27" s="4" t="s">
        <v>246</v>
      </c>
      <c r="O27" s="4" t="s">
        <v>245</v>
      </c>
      <c r="P27" s="4" t="s">
        <v>316</v>
      </c>
      <c r="Q27" s="4" t="s">
        <v>245</v>
      </c>
      <c r="R27" s="10" t="s">
        <v>245</v>
      </c>
      <c r="S27" s="9" t="s">
        <v>245</v>
      </c>
      <c r="T27" s="4" t="s">
        <v>399</v>
      </c>
      <c r="U27" s="10" t="s">
        <v>245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519</v>
      </c>
      <c r="C29" s="9" t="s">
        <v>518</v>
      </c>
      <c r="D29" s="10" t="s">
        <v>516</v>
      </c>
      <c r="E29" s="9" t="s">
        <v>521</v>
      </c>
      <c r="F29" s="4" t="s">
        <v>444</v>
      </c>
      <c r="G29" s="4" t="s">
        <v>522</v>
      </c>
      <c r="H29" s="4" t="s">
        <v>628</v>
      </c>
      <c r="I29" s="10" t="s">
        <v>683</v>
      </c>
      <c r="J29" s="9" t="s">
        <v>521</v>
      </c>
      <c r="K29" s="4" t="s">
        <v>444</v>
      </c>
      <c r="L29" s="4" t="s">
        <v>522</v>
      </c>
      <c r="M29" s="4" t="s">
        <v>516</v>
      </c>
      <c r="N29" s="4" t="s">
        <v>516</v>
      </c>
      <c r="O29" s="4" t="s">
        <v>663</v>
      </c>
      <c r="P29" s="4" t="s">
        <v>683</v>
      </c>
      <c r="Q29" s="4" t="s">
        <v>663</v>
      </c>
      <c r="R29" s="10" t="s">
        <v>517</v>
      </c>
      <c r="S29" s="9" t="s">
        <v>519</v>
      </c>
      <c r="T29" s="4" t="s">
        <v>515</v>
      </c>
      <c r="U29" s="10" t="s">
        <v>521</v>
      </c>
    </row>
    <row r="30" spans="1:21" x14ac:dyDescent="0.25">
      <c r="A30" s="4"/>
      <c r="B30" s="9" t="s">
        <v>997</v>
      </c>
      <c r="C30" s="9" t="s">
        <v>1375</v>
      </c>
      <c r="D30" s="10" t="s">
        <v>1613</v>
      </c>
      <c r="E30" s="9" t="s">
        <v>1614</v>
      </c>
      <c r="F30" s="4" t="s">
        <v>592</v>
      </c>
      <c r="G30" s="4" t="s">
        <v>634</v>
      </c>
      <c r="H30" s="4" t="s">
        <v>1305</v>
      </c>
      <c r="I30" s="10" t="s">
        <v>380</v>
      </c>
      <c r="J30" s="9" t="s">
        <v>1614</v>
      </c>
      <c r="K30" s="4" t="s">
        <v>592</v>
      </c>
      <c r="L30" s="4" t="s">
        <v>634</v>
      </c>
      <c r="M30" s="4" t="s">
        <v>301</v>
      </c>
      <c r="N30" s="4" t="s">
        <v>223</v>
      </c>
      <c r="O30" s="4" t="s">
        <v>225</v>
      </c>
      <c r="P30" s="4" t="s">
        <v>427</v>
      </c>
      <c r="Q30" s="4" t="s">
        <v>227</v>
      </c>
      <c r="R30" s="10" t="s">
        <v>242</v>
      </c>
      <c r="S30" s="9" t="s">
        <v>240</v>
      </c>
      <c r="T30" s="4" t="s">
        <v>1615</v>
      </c>
      <c r="U30" s="10" t="s">
        <v>1551</v>
      </c>
    </row>
    <row r="31" spans="1:21" x14ac:dyDescent="0.25">
      <c r="A31" s="4"/>
      <c r="B31" s="9" t="s">
        <v>1616</v>
      </c>
      <c r="C31" s="9" t="s">
        <v>159</v>
      </c>
      <c r="D31" s="10" t="s">
        <v>158</v>
      </c>
      <c r="E31" s="9" t="s">
        <v>561</v>
      </c>
      <c r="F31" s="4" t="s">
        <v>1098</v>
      </c>
      <c r="G31" s="4" t="s">
        <v>1469</v>
      </c>
      <c r="H31" s="4" t="s">
        <v>617</v>
      </c>
      <c r="I31" s="10" t="s">
        <v>492</v>
      </c>
      <c r="J31" s="9" t="s">
        <v>1319</v>
      </c>
      <c r="K31" s="4" t="s">
        <v>1563</v>
      </c>
      <c r="L31" s="4" t="s">
        <v>1554</v>
      </c>
      <c r="M31" s="4" t="s">
        <v>250</v>
      </c>
      <c r="N31" s="4" t="s">
        <v>250</v>
      </c>
      <c r="O31" s="4" t="s">
        <v>723</v>
      </c>
      <c r="P31" s="4" t="s">
        <v>599</v>
      </c>
      <c r="Q31" s="4" t="s">
        <v>723</v>
      </c>
      <c r="R31" s="10" t="s">
        <v>1319</v>
      </c>
      <c r="S31" s="9" t="s">
        <v>250</v>
      </c>
      <c r="T31" s="4" t="s">
        <v>176</v>
      </c>
      <c r="U31" s="10" t="s">
        <v>175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237</v>
      </c>
      <c r="D35" s="10" t="s">
        <v>310</v>
      </c>
      <c r="E35" s="9" t="s">
        <v>310</v>
      </c>
      <c r="F35" s="4" t="s">
        <v>310</v>
      </c>
      <c r="G35" s="4" t="s">
        <v>308</v>
      </c>
      <c r="H35" s="4" t="s">
        <v>237</v>
      </c>
      <c r="I35" s="10" t="s">
        <v>237</v>
      </c>
      <c r="J35" s="9" t="s">
        <v>310</v>
      </c>
      <c r="K35" s="4" t="s">
        <v>310</v>
      </c>
      <c r="L35" s="4" t="s">
        <v>308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309</v>
      </c>
      <c r="T35" s="4" t="s">
        <v>310</v>
      </c>
      <c r="U35" s="10" t="s">
        <v>237</v>
      </c>
    </row>
    <row r="36" spans="1:21" x14ac:dyDescent="0.25">
      <c r="A36" s="4"/>
      <c r="B36" s="9" t="s">
        <v>206</v>
      </c>
      <c r="C36" s="9" t="s">
        <v>244</v>
      </c>
      <c r="D36" s="10" t="s">
        <v>273</v>
      </c>
      <c r="E36" s="9" t="s">
        <v>210</v>
      </c>
      <c r="F36" s="4" t="s">
        <v>246</v>
      </c>
      <c r="G36" s="4" t="s">
        <v>270</v>
      </c>
      <c r="H36" s="4" t="s">
        <v>245</v>
      </c>
      <c r="I36" s="10" t="s">
        <v>321</v>
      </c>
      <c r="J36" s="9" t="s">
        <v>210</v>
      </c>
      <c r="K36" s="4" t="s">
        <v>246</v>
      </c>
      <c r="L36" s="4" t="s">
        <v>270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321</v>
      </c>
      <c r="S36" s="9" t="s">
        <v>244</v>
      </c>
      <c r="T36" s="4" t="s">
        <v>273</v>
      </c>
      <c r="U36" s="10" t="s">
        <v>316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88" priority="13">
      <formula>$B$18&gt;0</formula>
    </cfRule>
  </conditionalFormatting>
  <conditionalFormatting sqref="A22:U22">
    <cfRule type="expression" dxfId="687" priority="12">
      <formula>A22&lt;&gt;""</formula>
    </cfRule>
  </conditionalFormatting>
  <conditionalFormatting sqref="A25:U25">
    <cfRule type="expression" dxfId="686" priority="11">
      <formula>A25&lt;&gt;""</formula>
    </cfRule>
  </conditionalFormatting>
  <conditionalFormatting sqref="A28:U28">
    <cfRule type="expression" dxfId="685" priority="10">
      <formula>A28&lt;&gt;""</formula>
    </cfRule>
  </conditionalFormatting>
  <conditionalFormatting sqref="A31:U31">
    <cfRule type="expression" dxfId="684" priority="9">
      <formula>A31&lt;&gt;""</formula>
    </cfRule>
  </conditionalFormatting>
  <conditionalFormatting sqref="A34:U34">
    <cfRule type="expression" dxfId="683" priority="8">
      <formula>A34&lt;&gt;""</formula>
    </cfRule>
  </conditionalFormatting>
  <conditionalFormatting sqref="A37:U37">
    <cfRule type="expression" dxfId="682" priority="7">
      <formula>A37&lt;&gt;""</formula>
    </cfRule>
  </conditionalFormatting>
  <conditionalFormatting sqref="A40:U40">
    <cfRule type="expression" dxfId="681" priority="6">
      <formula>A40&lt;&gt;""</formula>
    </cfRule>
  </conditionalFormatting>
  <conditionalFormatting sqref="A43:U43">
    <cfRule type="expression" dxfId="680" priority="5">
      <formula>A43&lt;&gt;""</formula>
    </cfRule>
  </conditionalFormatting>
  <conditionalFormatting sqref="A46:U46">
    <cfRule type="expression" dxfId="679" priority="4">
      <formula>A46&lt;&gt;""</formula>
    </cfRule>
  </conditionalFormatting>
  <conditionalFormatting sqref="A49:U49">
    <cfRule type="expression" dxfId="678" priority="3">
      <formula>A49&lt;&gt;""</formula>
    </cfRule>
  </conditionalFormatting>
  <conditionalFormatting sqref="A52:U52">
    <cfRule type="expression" dxfId="677" priority="2">
      <formula>A52&lt;&gt;""</formula>
    </cfRule>
  </conditionalFormatting>
  <conditionalFormatting sqref="A55:U55">
    <cfRule type="expression" dxfId="67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97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1617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1536</v>
      </c>
      <c r="B20" s="9" t="s">
        <v>308</v>
      </c>
      <c r="C20" s="9" t="s">
        <v>310</v>
      </c>
      <c r="D20" s="10" t="s">
        <v>309</v>
      </c>
      <c r="E20" s="9" t="s">
        <v>310</v>
      </c>
      <c r="F20" s="4" t="s">
        <v>309</v>
      </c>
      <c r="G20" s="4" t="s">
        <v>473</v>
      </c>
      <c r="H20" s="4" t="s">
        <v>308</v>
      </c>
      <c r="I20" s="10" t="s">
        <v>309</v>
      </c>
      <c r="J20" s="9" t="s">
        <v>310</v>
      </c>
      <c r="K20" s="4" t="s">
        <v>309</v>
      </c>
      <c r="L20" s="4" t="s">
        <v>473</v>
      </c>
      <c r="M20" s="4" t="s">
        <v>237</v>
      </c>
      <c r="N20" s="4" t="s">
        <v>355</v>
      </c>
      <c r="O20" s="4" t="s">
        <v>237</v>
      </c>
      <c r="P20" s="4" t="s">
        <v>237</v>
      </c>
      <c r="Q20" s="4" t="s">
        <v>237</v>
      </c>
      <c r="R20" s="10" t="s">
        <v>308</v>
      </c>
      <c r="S20" s="9" t="s">
        <v>473</v>
      </c>
      <c r="T20" s="4" t="s">
        <v>308</v>
      </c>
      <c r="U20" s="10" t="s">
        <v>308</v>
      </c>
    </row>
    <row r="21" spans="1:21" x14ac:dyDescent="0.25">
      <c r="A21" s="4"/>
      <c r="B21" s="9" t="s">
        <v>350</v>
      </c>
      <c r="C21" s="9" t="s">
        <v>271</v>
      </c>
      <c r="D21" s="10" t="s">
        <v>379</v>
      </c>
      <c r="E21" s="9" t="s">
        <v>366</v>
      </c>
      <c r="F21" s="4" t="s">
        <v>227</v>
      </c>
      <c r="G21" s="4" t="s">
        <v>206</v>
      </c>
      <c r="H21" s="4" t="s">
        <v>315</v>
      </c>
      <c r="I21" s="10" t="s">
        <v>246</v>
      </c>
      <c r="J21" s="9" t="s">
        <v>366</v>
      </c>
      <c r="K21" s="4" t="s">
        <v>227</v>
      </c>
      <c r="L21" s="4" t="s">
        <v>206</v>
      </c>
      <c r="M21" s="4" t="s">
        <v>245</v>
      </c>
      <c r="N21" s="4" t="s">
        <v>315</v>
      </c>
      <c r="O21" s="4" t="s">
        <v>245</v>
      </c>
      <c r="P21" s="4" t="s">
        <v>245</v>
      </c>
      <c r="Q21" s="4" t="s">
        <v>245</v>
      </c>
      <c r="R21" s="10" t="s">
        <v>246</v>
      </c>
      <c r="S21" s="9" t="s">
        <v>300</v>
      </c>
      <c r="T21" s="4" t="s">
        <v>389</v>
      </c>
      <c r="U21" s="10" t="s">
        <v>210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1537</v>
      </c>
      <c r="B23" s="9" t="s">
        <v>310</v>
      </c>
      <c r="C23" s="9" t="s">
        <v>310</v>
      </c>
      <c r="D23" s="10" t="s">
        <v>310</v>
      </c>
      <c r="E23" s="9" t="s">
        <v>237</v>
      </c>
      <c r="F23" s="4" t="s">
        <v>310</v>
      </c>
      <c r="G23" s="4" t="s">
        <v>308</v>
      </c>
      <c r="H23" s="4" t="s">
        <v>310</v>
      </c>
      <c r="I23" s="10" t="s">
        <v>310</v>
      </c>
      <c r="J23" s="9" t="s">
        <v>237</v>
      </c>
      <c r="K23" s="4" t="s">
        <v>310</v>
      </c>
      <c r="L23" s="4" t="s">
        <v>308</v>
      </c>
      <c r="M23" s="4" t="s">
        <v>237</v>
      </c>
      <c r="N23" s="4" t="s">
        <v>237</v>
      </c>
      <c r="O23" s="4" t="s">
        <v>237</v>
      </c>
      <c r="P23" s="4" t="s">
        <v>234</v>
      </c>
      <c r="Q23" s="4" t="s">
        <v>237</v>
      </c>
      <c r="R23" s="10" t="s">
        <v>237</v>
      </c>
      <c r="S23" s="9" t="s">
        <v>309</v>
      </c>
      <c r="T23" s="4" t="s">
        <v>310</v>
      </c>
      <c r="U23" s="10" t="s">
        <v>237</v>
      </c>
    </row>
    <row r="24" spans="1:21" x14ac:dyDescent="0.25">
      <c r="A24" s="4"/>
      <c r="B24" s="9" t="s">
        <v>427</v>
      </c>
      <c r="C24" s="9" t="s">
        <v>300</v>
      </c>
      <c r="D24" s="10" t="s">
        <v>223</v>
      </c>
      <c r="E24" s="9" t="s">
        <v>300</v>
      </c>
      <c r="F24" s="4" t="s">
        <v>315</v>
      </c>
      <c r="G24" s="4" t="s">
        <v>227</v>
      </c>
      <c r="H24" s="4" t="s">
        <v>316</v>
      </c>
      <c r="I24" s="10" t="s">
        <v>321</v>
      </c>
      <c r="J24" s="9" t="s">
        <v>300</v>
      </c>
      <c r="K24" s="4" t="s">
        <v>315</v>
      </c>
      <c r="L24" s="4" t="s">
        <v>227</v>
      </c>
      <c r="M24" s="4" t="s">
        <v>245</v>
      </c>
      <c r="N24" s="4" t="s">
        <v>245</v>
      </c>
      <c r="O24" s="4" t="s">
        <v>245</v>
      </c>
      <c r="P24" s="4" t="s">
        <v>316</v>
      </c>
      <c r="Q24" s="4" t="s">
        <v>245</v>
      </c>
      <c r="R24" s="10" t="s">
        <v>321</v>
      </c>
      <c r="S24" s="9" t="s">
        <v>244</v>
      </c>
      <c r="T24" s="4" t="s">
        <v>223</v>
      </c>
      <c r="U24" s="10" t="s">
        <v>246</v>
      </c>
    </row>
    <row r="25" spans="1:21" x14ac:dyDescent="0.25">
      <c r="A25" s="4"/>
      <c r="B25" s="9" t="s">
        <v>250</v>
      </c>
      <c r="C25" s="9" t="s">
        <v>250</v>
      </c>
      <c r="D25" s="10" t="s">
        <v>250</v>
      </c>
      <c r="E25" s="9" t="s">
        <v>250</v>
      </c>
      <c r="F25" s="4" t="s">
        <v>250</v>
      </c>
      <c r="G25" s="4" t="s">
        <v>250</v>
      </c>
      <c r="H25" s="4" t="s">
        <v>250</v>
      </c>
      <c r="I25" s="10" t="s">
        <v>250</v>
      </c>
      <c r="J25" s="9" t="s">
        <v>250</v>
      </c>
      <c r="K25" s="4" t="s">
        <v>250</v>
      </c>
      <c r="L25" s="4" t="s">
        <v>250</v>
      </c>
      <c r="M25" s="4" t="s">
        <v>250</v>
      </c>
      <c r="N25" s="4" t="s">
        <v>250</v>
      </c>
      <c r="O25" s="4" t="s">
        <v>250</v>
      </c>
      <c r="P25" s="4" t="s">
        <v>250</v>
      </c>
      <c r="Q25" s="4" t="s">
        <v>250</v>
      </c>
      <c r="R25" s="10" t="s">
        <v>250</v>
      </c>
      <c r="S25" s="9" t="s">
        <v>250</v>
      </c>
      <c r="T25" s="4" t="s">
        <v>250</v>
      </c>
      <c r="U25" s="10" t="s">
        <v>250</v>
      </c>
    </row>
    <row r="26" spans="1:21" x14ac:dyDescent="0.25">
      <c r="A26" s="4" t="s">
        <v>1538</v>
      </c>
      <c r="B26" s="9" t="s">
        <v>310</v>
      </c>
      <c r="C26" s="9" t="s">
        <v>310</v>
      </c>
      <c r="D26" s="10" t="s">
        <v>310</v>
      </c>
      <c r="E26" s="9" t="s">
        <v>237</v>
      </c>
      <c r="F26" s="4" t="s">
        <v>310</v>
      </c>
      <c r="G26" s="4" t="s">
        <v>308</v>
      </c>
      <c r="H26" s="4" t="s">
        <v>237</v>
      </c>
      <c r="I26" s="10" t="s">
        <v>308</v>
      </c>
      <c r="J26" s="9" t="s">
        <v>237</v>
      </c>
      <c r="K26" s="4" t="s">
        <v>310</v>
      </c>
      <c r="L26" s="4" t="s">
        <v>308</v>
      </c>
      <c r="M26" s="4" t="s">
        <v>325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310</v>
      </c>
      <c r="U26" s="10" t="s">
        <v>237</v>
      </c>
    </row>
    <row r="27" spans="1:21" x14ac:dyDescent="0.25">
      <c r="A27" s="4"/>
      <c r="B27" s="9" t="s">
        <v>209</v>
      </c>
      <c r="C27" s="9" t="s">
        <v>210</v>
      </c>
      <c r="D27" s="10" t="s">
        <v>300</v>
      </c>
      <c r="E27" s="9" t="s">
        <v>315</v>
      </c>
      <c r="F27" s="4" t="s">
        <v>246</v>
      </c>
      <c r="G27" s="4" t="s">
        <v>227</v>
      </c>
      <c r="H27" s="4" t="s">
        <v>245</v>
      </c>
      <c r="I27" s="10" t="s">
        <v>246</v>
      </c>
      <c r="J27" s="9" t="s">
        <v>315</v>
      </c>
      <c r="K27" s="4" t="s">
        <v>246</v>
      </c>
      <c r="L27" s="4" t="s">
        <v>227</v>
      </c>
      <c r="M27" s="4" t="s">
        <v>246</v>
      </c>
      <c r="N27" s="4" t="s">
        <v>245</v>
      </c>
      <c r="O27" s="4" t="s">
        <v>245</v>
      </c>
      <c r="P27" s="4" t="s">
        <v>245</v>
      </c>
      <c r="Q27" s="4" t="s">
        <v>245</v>
      </c>
      <c r="R27" s="10" t="s">
        <v>245</v>
      </c>
      <c r="S27" s="9" t="s">
        <v>245</v>
      </c>
      <c r="T27" s="4" t="s">
        <v>209</v>
      </c>
      <c r="U27" s="10" t="s">
        <v>245</v>
      </c>
    </row>
    <row r="28" spans="1:21" x14ac:dyDescent="0.25">
      <c r="A28" s="4"/>
      <c r="B28" s="9" t="s">
        <v>250</v>
      </c>
      <c r="C28" s="9" t="s">
        <v>250</v>
      </c>
      <c r="D28" s="10" t="s">
        <v>250</v>
      </c>
      <c r="E28" s="9" t="s">
        <v>250</v>
      </c>
      <c r="F28" s="4" t="s">
        <v>250</v>
      </c>
      <c r="G28" s="4" t="s">
        <v>250</v>
      </c>
      <c r="H28" s="4" t="s">
        <v>250</v>
      </c>
      <c r="I28" s="10" t="s">
        <v>250</v>
      </c>
      <c r="J28" s="9" t="s">
        <v>250</v>
      </c>
      <c r="K28" s="4" t="s">
        <v>250</v>
      </c>
      <c r="L28" s="4" t="s">
        <v>250</v>
      </c>
      <c r="M28" s="4" t="s">
        <v>250</v>
      </c>
      <c r="N28" s="4" t="s">
        <v>250</v>
      </c>
      <c r="O28" s="4" t="s">
        <v>250</v>
      </c>
      <c r="P28" s="4" t="s">
        <v>250</v>
      </c>
      <c r="Q28" s="4" t="s">
        <v>250</v>
      </c>
      <c r="R28" s="10" t="s">
        <v>250</v>
      </c>
      <c r="S28" s="9" t="s">
        <v>250</v>
      </c>
      <c r="T28" s="4" t="s">
        <v>250</v>
      </c>
      <c r="U28" s="10" t="s">
        <v>250</v>
      </c>
    </row>
    <row r="29" spans="1:21" x14ac:dyDescent="0.25">
      <c r="A29" s="4" t="s">
        <v>1539</v>
      </c>
      <c r="B29" s="9" t="s">
        <v>815</v>
      </c>
      <c r="C29" s="9" t="s">
        <v>628</v>
      </c>
      <c r="D29" s="10" t="s">
        <v>521</v>
      </c>
      <c r="E29" s="9" t="s">
        <v>627</v>
      </c>
      <c r="F29" s="4" t="s">
        <v>518</v>
      </c>
      <c r="G29" s="4" t="s">
        <v>515</v>
      </c>
      <c r="H29" s="4" t="s">
        <v>518</v>
      </c>
      <c r="I29" s="10" t="s">
        <v>521</v>
      </c>
      <c r="J29" s="9" t="s">
        <v>627</v>
      </c>
      <c r="K29" s="4" t="s">
        <v>518</v>
      </c>
      <c r="L29" s="4" t="s">
        <v>515</v>
      </c>
      <c r="M29" s="4" t="s">
        <v>516</v>
      </c>
      <c r="N29" s="4" t="s">
        <v>255</v>
      </c>
      <c r="O29" s="4" t="s">
        <v>663</v>
      </c>
      <c r="P29" s="4" t="s">
        <v>521</v>
      </c>
      <c r="Q29" s="4" t="s">
        <v>663</v>
      </c>
      <c r="R29" s="10" t="s">
        <v>604</v>
      </c>
      <c r="S29" s="9" t="s">
        <v>517</v>
      </c>
      <c r="T29" s="4" t="s">
        <v>815</v>
      </c>
      <c r="U29" s="10" t="s">
        <v>627</v>
      </c>
    </row>
    <row r="30" spans="1:21" x14ac:dyDescent="0.25">
      <c r="A30" s="4"/>
      <c r="B30" s="9" t="s">
        <v>1618</v>
      </c>
      <c r="C30" s="9" t="s">
        <v>1619</v>
      </c>
      <c r="D30" s="10" t="s">
        <v>1620</v>
      </c>
      <c r="E30" s="9" t="s">
        <v>1621</v>
      </c>
      <c r="F30" s="4" t="s">
        <v>528</v>
      </c>
      <c r="G30" s="4" t="s">
        <v>909</v>
      </c>
      <c r="H30" s="4" t="s">
        <v>767</v>
      </c>
      <c r="I30" s="10" t="s">
        <v>800</v>
      </c>
      <c r="J30" s="9" t="s">
        <v>1621</v>
      </c>
      <c r="K30" s="4" t="s">
        <v>528</v>
      </c>
      <c r="L30" s="4" t="s">
        <v>909</v>
      </c>
      <c r="M30" s="4" t="s">
        <v>301</v>
      </c>
      <c r="N30" s="4" t="s">
        <v>227</v>
      </c>
      <c r="O30" s="4" t="s">
        <v>225</v>
      </c>
      <c r="P30" s="4" t="s">
        <v>348</v>
      </c>
      <c r="Q30" s="4" t="s">
        <v>227</v>
      </c>
      <c r="R30" s="10" t="s">
        <v>1223</v>
      </c>
      <c r="S30" s="9" t="s">
        <v>332</v>
      </c>
      <c r="T30" s="4" t="s">
        <v>1622</v>
      </c>
      <c r="U30" s="10" t="s">
        <v>1623</v>
      </c>
    </row>
    <row r="31" spans="1:21" x14ac:dyDescent="0.25">
      <c r="A31" s="4"/>
      <c r="B31" s="9" t="s">
        <v>1624</v>
      </c>
      <c r="C31" s="9" t="s">
        <v>159</v>
      </c>
      <c r="D31" s="10" t="s">
        <v>158</v>
      </c>
      <c r="E31" s="9" t="s">
        <v>561</v>
      </c>
      <c r="F31" s="4" t="s">
        <v>160</v>
      </c>
      <c r="G31" s="4" t="s">
        <v>160</v>
      </c>
      <c r="H31" s="4" t="s">
        <v>250</v>
      </c>
      <c r="I31" s="10" t="s">
        <v>250</v>
      </c>
      <c r="J31" s="9" t="s">
        <v>1586</v>
      </c>
      <c r="K31" s="4" t="s">
        <v>1625</v>
      </c>
      <c r="L31" s="4" t="s">
        <v>1625</v>
      </c>
      <c r="M31" s="4" t="s">
        <v>169</v>
      </c>
      <c r="N31" s="4" t="s">
        <v>1377</v>
      </c>
      <c r="O31" s="4" t="s">
        <v>1148</v>
      </c>
      <c r="P31" s="4" t="s">
        <v>169</v>
      </c>
      <c r="Q31" s="4" t="s">
        <v>1148</v>
      </c>
      <c r="R31" s="10" t="s">
        <v>956</v>
      </c>
      <c r="S31" s="9" t="s">
        <v>176</v>
      </c>
      <c r="T31" s="4" t="s">
        <v>176</v>
      </c>
      <c r="U31" s="10" t="s">
        <v>462</v>
      </c>
    </row>
    <row r="32" spans="1:21" x14ac:dyDescent="0.25">
      <c r="A32" s="4" t="s">
        <v>319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245</v>
      </c>
      <c r="C33" s="9" t="s">
        <v>245</v>
      </c>
      <c r="D33" s="10" t="s">
        <v>245</v>
      </c>
      <c r="E33" s="9" t="s">
        <v>245</v>
      </c>
      <c r="F33" s="4" t="s">
        <v>245</v>
      </c>
      <c r="G33" s="4" t="s">
        <v>245</v>
      </c>
      <c r="H33" s="4" t="s">
        <v>245</v>
      </c>
      <c r="I33" s="10" t="s">
        <v>245</v>
      </c>
      <c r="J33" s="9" t="s">
        <v>245</v>
      </c>
      <c r="K33" s="4" t="s">
        <v>245</v>
      </c>
      <c r="L33" s="4" t="s">
        <v>245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245</v>
      </c>
      <c r="U33" s="10" t="s">
        <v>245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320</v>
      </c>
      <c r="B35" s="9" t="s">
        <v>310</v>
      </c>
      <c r="C35" s="9" t="s">
        <v>310</v>
      </c>
      <c r="D35" s="10" t="s">
        <v>310</v>
      </c>
      <c r="E35" s="9" t="s">
        <v>310</v>
      </c>
      <c r="F35" s="4" t="s">
        <v>310</v>
      </c>
      <c r="G35" s="4" t="s">
        <v>310</v>
      </c>
      <c r="H35" s="4" t="s">
        <v>309</v>
      </c>
      <c r="I35" s="10" t="s">
        <v>237</v>
      </c>
      <c r="J35" s="9" t="s">
        <v>310</v>
      </c>
      <c r="K35" s="4" t="s">
        <v>310</v>
      </c>
      <c r="L35" s="4" t="s">
        <v>310</v>
      </c>
      <c r="M35" s="4" t="s">
        <v>237</v>
      </c>
      <c r="N35" s="4" t="s">
        <v>354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310</v>
      </c>
      <c r="T35" s="4" t="s">
        <v>310</v>
      </c>
      <c r="U35" s="10" t="s">
        <v>237</v>
      </c>
    </row>
    <row r="36" spans="1:21" x14ac:dyDescent="0.25">
      <c r="A36" s="4"/>
      <c r="B36" s="9" t="s">
        <v>408</v>
      </c>
      <c r="C36" s="9" t="s">
        <v>271</v>
      </c>
      <c r="D36" s="10" t="s">
        <v>301</v>
      </c>
      <c r="E36" s="9" t="s">
        <v>209</v>
      </c>
      <c r="F36" s="4" t="s">
        <v>246</v>
      </c>
      <c r="G36" s="4" t="s">
        <v>315</v>
      </c>
      <c r="H36" s="4" t="s">
        <v>247</v>
      </c>
      <c r="I36" s="10" t="s">
        <v>321</v>
      </c>
      <c r="J36" s="9" t="s">
        <v>209</v>
      </c>
      <c r="K36" s="4" t="s">
        <v>246</v>
      </c>
      <c r="L36" s="4" t="s">
        <v>315</v>
      </c>
      <c r="M36" s="4" t="s">
        <v>245</v>
      </c>
      <c r="N36" s="4" t="s">
        <v>247</v>
      </c>
      <c r="O36" s="4" t="s">
        <v>245</v>
      </c>
      <c r="P36" s="4" t="s">
        <v>245</v>
      </c>
      <c r="Q36" s="4" t="s">
        <v>245</v>
      </c>
      <c r="R36" s="10" t="s">
        <v>321</v>
      </c>
      <c r="S36" s="9" t="s">
        <v>246</v>
      </c>
      <c r="T36" s="4" t="s">
        <v>348</v>
      </c>
      <c r="U36" s="10" t="s">
        <v>316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4" t="s">
        <v>322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310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310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310</v>
      </c>
    </row>
    <row r="39" spans="1:21" x14ac:dyDescent="0.25">
      <c r="A39" s="4"/>
      <c r="B39" s="9" t="s">
        <v>315</v>
      </c>
      <c r="C39" s="9" t="s">
        <v>245</v>
      </c>
      <c r="D39" s="10" t="s">
        <v>315</v>
      </c>
      <c r="E39" s="9" t="s">
        <v>245</v>
      </c>
      <c r="F39" s="4" t="s">
        <v>315</v>
      </c>
      <c r="G39" s="4" t="s">
        <v>245</v>
      </c>
      <c r="H39" s="4" t="s">
        <v>245</v>
      </c>
      <c r="I39" s="10" t="s">
        <v>245</v>
      </c>
      <c r="J39" s="9" t="s">
        <v>245</v>
      </c>
      <c r="K39" s="4" t="s">
        <v>315</v>
      </c>
      <c r="L39" s="4" t="s">
        <v>245</v>
      </c>
      <c r="M39" s="4" t="s">
        <v>245</v>
      </c>
      <c r="N39" s="4" t="s">
        <v>245</v>
      </c>
      <c r="O39" s="4" t="s">
        <v>245</v>
      </c>
      <c r="P39" s="4" t="s">
        <v>245</v>
      </c>
      <c r="Q39" s="4" t="s">
        <v>245</v>
      </c>
      <c r="R39" s="10" t="s">
        <v>245</v>
      </c>
      <c r="S39" s="9" t="s">
        <v>245</v>
      </c>
      <c r="T39" s="4" t="s">
        <v>245</v>
      </c>
      <c r="U39" s="10" t="s">
        <v>315</v>
      </c>
    </row>
    <row r="40" spans="1:21" x14ac:dyDescent="0.25">
      <c r="A40" s="4"/>
      <c r="B40" s="9" t="s">
        <v>250</v>
      </c>
      <c r="C40" s="9" t="s">
        <v>250</v>
      </c>
      <c r="D40" s="10" t="s">
        <v>250</v>
      </c>
      <c r="E40" s="9" t="s">
        <v>250</v>
      </c>
      <c r="F40" s="4" t="s">
        <v>250</v>
      </c>
      <c r="G40" s="4" t="s">
        <v>250</v>
      </c>
      <c r="H40" s="4" t="s">
        <v>250</v>
      </c>
      <c r="I40" s="10" t="s">
        <v>250</v>
      </c>
      <c r="J40" s="9" t="s">
        <v>250</v>
      </c>
      <c r="K40" s="4" t="s">
        <v>250</v>
      </c>
      <c r="L40" s="4" t="s">
        <v>250</v>
      </c>
      <c r="M40" s="4" t="s">
        <v>250</v>
      </c>
      <c r="N40" s="4" t="s">
        <v>250</v>
      </c>
      <c r="O40" s="4" t="s">
        <v>250</v>
      </c>
      <c r="P40" s="4" t="s">
        <v>250</v>
      </c>
      <c r="Q40" s="4" t="s">
        <v>250</v>
      </c>
      <c r="R40" s="10" t="s">
        <v>250</v>
      </c>
      <c r="S40" s="9" t="s">
        <v>250</v>
      </c>
      <c r="T40" s="4" t="s">
        <v>250</v>
      </c>
      <c r="U40" s="10" t="s">
        <v>250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75" priority="13">
      <formula>$B$18&gt;0</formula>
    </cfRule>
  </conditionalFormatting>
  <conditionalFormatting sqref="A22:U22">
    <cfRule type="expression" dxfId="674" priority="12">
      <formula>A22&lt;&gt;""</formula>
    </cfRule>
  </conditionalFormatting>
  <conditionalFormatting sqref="A25:U25">
    <cfRule type="expression" dxfId="673" priority="11">
      <formula>A25&lt;&gt;""</formula>
    </cfRule>
  </conditionalFormatting>
  <conditionalFormatting sqref="A28:U28">
    <cfRule type="expression" dxfId="672" priority="10">
      <formula>A28&lt;&gt;""</formula>
    </cfRule>
  </conditionalFormatting>
  <conditionalFormatting sqref="A31:U31">
    <cfRule type="expression" dxfId="671" priority="9">
      <formula>A31&lt;&gt;""</formula>
    </cfRule>
  </conditionalFormatting>
  <conditionalFormatting sqref="A34:U34">
    <cfRule type="expression" dxfId="670" priority="8">
      <formula>A34&lt;&gt;""</formula>
    </cfRule>
  </conditionalFormatting>
  <conditionalFormatting sqref="A37:U37">
    <cfRule type="expression" dxfId="669" priority="7">
      <formula>A37&lt;&gt;""</formula>
    </cfRule>
  </conditionalFormatting>
  <conditionalFormatting sqref="A40:U40">
    <cfRule type="expression" dxfId="668" priority="6">
      <formula>A40&lt;&gt;""</formula>
    </cfRule>
  </conditionalFormatting>
  <conditionalFormatting sqref="A43:U43">
    <cfRule type="expression" dxfId="667" priority="5">
      <formula>A43&lt;&gt;""</formula>
    </cfRule>
  </conditionalFormatting>
  <conditionalFormatting sqref="A46:U46">
    <cfRule type="expression" dxfId="666" priority="4">
      <formula>A46&lt;&gt;""</formula>
    </cfRule>
  </conditionalFormatting>
  <conditionalFormatting sqref="A49:U49">
    <cfRule type="expression" dxfId="665" priority="3">
      <formula>A49&lt;&gt;""</formula>
    </cfRule>
  </conditionalFormatting>
  <conditionalFormatting sqref="A52:U52">
    <cfRule type="expression" dxfId="664" priority="2">
      <formula>A52&lt;&gt;""</formula>
    </cfRule>
  </conditionalFormatting>
  <conditionalFormatting sqref="A55:U55">
    <cfRule type="expression" dxfId="66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149</v>
      </c>
      <c r="G1" s="3" t="str">
        <f ca="1">HYPERLINK(CELL("address",TOC!A1),"Table of Contents")</f>
        <v>Table of Contents</v>
      </c>
    </row>
    <row r="2" spans="1:21" x14ac:dyDescent="0.25">
      <c r="A2" s="5" t="s">
        <v>150</v>
      </c>
    </row>
    <row r="3" spans="1:21" x14ac:dyDescent="0.25">
      <c r="A3" s="5" t="s">
        <v>151</v>
      </c>
    </row>
    <row r="4" spans="1:21" x14ac:dyDescent="0.25">
      <c r="A4" s="5" t="s">
        <v>98</v>
      </c>
    </row>
    <row r="5" spans="1:21" x14ac:dyDescent="0.25">
      <c r="A5" s="5" t="s">
        <v>151</v>
      </c>
    </row>
    <row r="6" spans="1:21" x14ac:dyDescent="0.25">
      <c r="A6" s="5" t="s">
        <v>151</v>
      </c>
    </row>
    <row r="7" spans="1:21" x14ac:dyDescent="0.25">
      <c r="A7" s="5" t="s">
        <v>151</v>
      </c>
    </row>
    <row r="8" spans="1:21" x14ac:dyDescent="0.25">
      <c r="A8" s="5" t="s">
        <v>152</v>
      </c>
    </row>
    <row r="9" spans="1:21" x14ac:dyDescent="0.25">
      <c r="A9" s="5" t="s">
        <v>2079</v>
      </c>
    </row>
    <row r="10" spans="1:21" x14ac:dyDescent="0.25">
      <c r="A10" s="5" t="s">
        <v>153</v>
      </c>
    </row>
    <row r="11" spans="1:21" x14ac:dyDescent="0.25">
      <c r="A11" s="5" t="s">
        <v>154</v>
      </c>
    </row>
    <row r="12" spans="1:21" x14ac:dyDescent="0.25">
      <c r="A12" s="5" t="s">
        <v>151</v>
      </c>
    </row>
    <row r="13" spans="1:21" x14ac:dyDescent="0.25">
      <c r="A13" s="8" t="s">
        <v>155</v>
      </c>
    </row>
    <row r="14" spans="1:21" x14ac:dyDescent="0.25">
      <c r="A14" s="5" t="s">
        <v>151</v>
      </c>
    </row>
    <row r="15" spans="1:21" x14ac:dyDescent="0.25">
      <c r="A15" s="7"/>
      <c r="B15" s="7"/>
      <c r="C15" s="14" t="s">
        <v>2080</v>
      </c>
      <c r="D15" s="14"/>
      <c r="E15" s="14" t="s">
        <v>2081</v>
      </c>
      <c r="F15" s="14"/>
      <c r="G15" s="14"/>
      <c r="H15" s="14"/>
      <c r="I15" s="14"/>
      <c r="J15" s="14" t="s">
        <v>2082</v>
      </c>
      <c r="K15" s="14"/>
      <c r="L15" s="14"/>
      <c r="M15" s="14"/>
      <c r="N15" s="14"/>
      <c r="O15" s="14"/>
      <c r="P15" s="14"/>
      <c r="Q15" s="14"/>
      <c r="R15" s="14"/>
      <c r="S15" s="14" t="s">
        <v>2083</v>
      </c>
      <c r="T15" s="14"/>
      <c r="U15" s="14"/>
    </row>
    <row r="16" spans="1:21" x14ac:dyDescent="0.25">
      <c r="A16" s="6" t="s">
        <v>1626</v>
      </c>
      <c r="B16" s="11" t="s">
        <v>157</v>
      </c>
      <c r="C16" s="11" t="s">
        <v>158</v>
      </c>
      <c r="D16" s="12" t="s">
        <v>159</v>
      </c>
      <c r="E16" s="11" t="s">
        <v>160</v>
      </c>
      <c r="F16" s="6" t="s">
        <v>161</v>
      </c>
      <c r="G16" s="6" t="s">
        <v>162</v>
      </c>
      <c r="H16" s="6" t="s">
        <v>163</v>
      </c>
      <c r="I16" s="12" t="s">
        <v>164</v>
      </c>
      <c r="J16" s="11" t="s">
        <v>165</v>
      </c>
      <c r="K16" s="6" t="s">
        <v>166</v>
      </c>
      <c r="L16" s="6" t="s">
        <v>167</v>
      </c>
      <c r="M16" s="6" t="s">
        <v>168</v>
      </c>
      <c r="N16" s="6" t="s">
        <v>169</v>
      </c>
      <c r="O16" s="6" t="s">
        <v>170</v>
      </c>
      <c r="P16" s="6" t="s">
        <v>171</v>
      </c>
      <c r="Q16" s="6" t="s">
        <v>172</v>
      </c>
      <c r="R16" s="12" t="s">
        <v>173</v>
      </c>
      <c r="S16" s="11" t="s">
        <v>174</v>
      </c>
      <c r="T16" s="6" t="s">
        <v>175</v>
      </c>
      <c r="U16" s="12" t="s">
        <v>176</v>
      </c>
    </row>
    <row r="17" spans="1:21" ht="60" x14ac:dyDescent="0.25">
      <c r="A17" s="6"/>
      <c r="B17" s="11" t="s">
        <v>177</v>
      </c>
      <c r="C17" s="11" t="s">
        <v>178</v>
      </c>
      <c r="D17" s="12" t="s">
        <v>179</v>
      </c>
      <c r="E17" s="11" t="s">
        <v>180</v>
      </c>
      <c r="F17" s="6" t="s">
        <v>181</v>
      </c>
      <c r="G17" s="6" t="s">
        <v>182</v>
      </c>
      <c r="H17" s="6" t="s">
        <v>183</v>
      </c>
      <c r="I17" s="12" t="s">
        <v>184</v>
      </c>
      <c r="J17" s="11" t="s">
        <v>185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  <c r="P17" s="6" t="s">
        <v>191</v>
      </c>
      <c r="Q17" s="6" t="s">
        <v>192</v>
      </c>
      <c r="R17" s="12" t="s">
        <v>193</v>
      </c>
      <c r="S17" s="11" t="s">
        <v>194</v>
      </c>
      <c r="T17" s="6" t="s">
        <v>195</v>
      </c>
      <c r="U17" s="12" t="s">
        <v>196</v>
      </c>
    </row>
    <row r="18" spans="1:21" x14ac:dyDescent="0.25">
      <c r="A18" s="4" t="s">
        <v>197</v>
      </c>
      <c r="B18" s="9" t="s">
        <v>198</v>
      </c>
      <c r="C18" s="9" t="s">
        <v>199</v>
      </c>
      <c r="D18" s="10" t="s">
        <v>200</v>
      </c>
      <c r="E18" s="9" t="s">
        <v>201</v>
      </c>
      <c r="F18" s="4" t="s">
        <v>202</v>
      </c>
      <c r="G18" s="4" t="s">
        <v>203</v>
      </c>
      <c r="H18" s="4" t="s">
        <v>204</v>
      </c>
      <c r="I18" s="10" t="s">
        <v>205</v>
      </c>
      <c r="J18" s="9" t="s">
        <v>201</v>
      </c>
      <c r="K18" s="4" t="s">
        <v>202</v>
      </c>
      <c r="L18" s="4" t="s">
        <v>203</v>
      </c>
      <c r="M18" s="4" t="s">
        <v>206</v>
      </c>
      <c r="N18" s="4" t="s">
        <v>207</v>
      </c>
      <c r="O18" s="4" t="s">
        <v>208</v>
      </c>
      <c r="P18" s="4" t="s">
        <v>209</v>
      </c>
      <c r="Q18" s="4" t="s">
        <v>210</v>
      </c>
      <c r="R18" s="10" t="s">
        <v>211</v>
      </c>
      <c r="S18" s="9" t="s">
        <v>212</v>
      </c>
      <c r="T18" s="4" t="s">
        <v>213</v>
      </c>
      <c r="U18" s="10" t="s">
        <v>214</v>
      </c>
    </row>
    <row r="19" spans="1:21" x14ac:dyDescent="0.25">
      <c r="A19" s="4" t="s">
        <v>215</v>
      </c>
      <c r="B19" s="9" t="s">
        <v>198</v>
      </c>
      <c r="C19" s="9" t="s">
        <v>216</v>
      </c>
      <c r="D19" s="10" t="s">
        <v>217</v>
      </c>
      <c r="E19" s="9" t="s">
        <v>218</v>
      </c>
      <c r="F19" s="4" t="s">
        <v>219</v>
      </c>
      <c r="G19" s="4" t="s">
        <v>220</v>
      </c>
      <c r="H19" s="4" t="s">
        <v>221</v>
      </c>
      <c r="I19" s="10" t="s">
        <v>222</v>
      </c>
      <c r="J19" s="9" t="s">
        <v>218</v>
      </c>
      <c r="K19" s="4" t="s">
        <v>219</v>
      </c>
      <c r="L19" s="4" t="s">
        <v>220</v>
      </c>
      <c r="M19" s="4" t="s">
        <v>223</v>
      </c>
      <c r="N19" s="4" t="s">
        <v>224</v>
      </c>
      <c r="O19" s="4" t="s">
        <v>225</v>
      </c>
      <c r="P19" s="4" t="s">
        <v>226</v>
      </c>
      <c r="Q19" s="4" t="s">
        <v>227</v>
      </c>
      <c r="R19" s="10" t="s">
        <v>228</v>
      </c>
      <c r="S19" s="9" t="s">
        <v>229</v>
      </c>
      <c r="T19" s="4" t="s">
        <v>230</v>
      </c>
      <c r="U19" s="10" t="s">
        <v>231</v>
      </c>
    </row>
    <row r="20" spans="1:21" x14ac:dyDescent="0.25">
      <c r="A20" s="4" t="s">
        <v>1627</v>
      </c>
      <c r="B20" s="9" t="s">
        <v>234</v>
      </c>
      <c r="C20" s="9" t="s">
        <v>473</v>
      </c>
      <c r="D20" s="10" t="s">
        <v>236</v>
      </c>
      <c r="E20" s="9" t="s">
        <v>473</v>
      </c>
      <c r="F20" s="4" t="s">
        <v>325</v>
      </c>
      <c r="G20" s="4" t="s">
        <v>325</v>
      </c>
      <c r="H20" s="4" t="s">
        <v>473</v>
      </c>
      <c r="I20" s="10" t="s">
        <v>239</v>
      </c>
      <c r="J20" s="9" t="s">
        <v>473</v>
      </c>
      <c r="K20" s="4" t="s">
        <v>325</v>
      </c>
      <c r="L20" s="4" t="s">
        <v>325</v>
      </c>
      <c r="M20" s="4" t="s">
        <v>355</v>
      </c>
      <c r="N20" s="4" t="s">
        <v>354</v>
      </c>
      <c r="O20" s="4" t="s">
        <v>237</v>
      </c>
      <c r="P20" s="4" t="s">
        <v>309</v>
      </c>
      <c r="Q20" s="4" t="s">
        <v>237</v>
      </c>
      <c r="R20" s="10" t="s">
        <v>473</v>
      </c>
      <c r="S20" s="9" t="s">
        <v>238</v>
      </c>
      <c r="T20" s="4" t="s">
        <v>233</v>
      </c>
      <c r="U20" s="10" t="s">
        <v>308</v>
      </c>
    </row>
    <row r="21" spans="1:21" x14ac:dyDescent="0.25">
      <c r="A21" s="4"/>
      <c r="B21" s="9" t="s">
        <v>297</v>
      </c>
      <c r="C21" s="9" t="s">
        <v>350</v>
      </c>
      <c r="D21" s="10" t="s">
        <v>248</v>
      </c>
      <c r="E21" s="9" t="s">
        <v>508</v>
      </c>
      <c r="F21" s="4" t="s">
        <v>452</v>
      </c>
      <c r="G21" s="4" t="s">
        <v>225</v>
      </c>
      <c r="H21" s="4" t="s">
        <v>244</v>
      </c>
      <c r="I21" s="10" t="s">
        <v>270</v>
      </c>
      <c r="J21" s="9" t="s">
        <v>508</v>
      </c>
      <c r="K21" s="4" t="s">
        <v>452</v>
      </c>
      <c r="L21" s="4" t="s">
        <v>225</v>
      </c>
      <c r="M21" s="4" t="s">
        <v>315</v>
      </c>
      <c r="N21" s="4" t="s">
        <v>247</v>
      </c>
      <c r="O21" s="4" t="s">
        <v>245</v>
      </c>
      <c r="P21" s="4" t="s">
        <v>316</v>
      </c>
      <c r="Q21" s="4" t="s">
        <v>245</v>
      </c>
      <c r="R21" s="10" t="s">
        <v>315</v>
      </c>
      <c r="S21" s="9" t="s">
        <v>206</v>
      </c>
      <c r="T21" s="4" t="s">
        <v>365</v>
      </c>
      <c r="U21" s="10" t="s">
        <v>210</v>
      </c>
    </row>
    <row r="22" spans="1:21" x14ac:dyDescent="0.25">
      <c r="A22" s="4"/>
      <c r="B22" s="9" t="s">
        <v>250</v>
      </c>
      <c r="C22" s="9" t="s">
        <v>250</v>
      </c>
      <c r="D22" s="10" t="s">
        <v>250</v>
      </c>
      <c r="E22" s="9" t="s">
        <v>250</v>
      </c>
      <c r="F22" s="4" t="s">
        <v>250</v>
      </c>
      <c r="G22" s="4" t="s">
        <v>250</v>
      </c>
      <c r="H22" s="4" t="s">
        <v>250</v>
      </c>
      <c r="I22" s="10" t="s">
        <v>250</v>
      </c>
      <c r="J22" s="9" t="s">
        <v>250</v>
      </c>
      <c r="K22" s="4" t="s">
        <v>250</v>
      </c>
      <c r="L22" s="4" t="s">
        <v>250</v>
      </c>
      <c r="M22" s="4" t="s">
        <v>250</v>
      </c>
      <c r="N22" s="4" t="s">
        <v>250</v>
      </c>
      <c r="O22" s="4" t="s">
        <v>250</v>
      </c>
      <c r="P22" s="4" t="s">
        <v>250</v>
      </c>
      <c r="Q22" s="4" t="s">
        <v>250</v>
      </c>
      <c r="R22" s="10" t="s">
        <v>250</v>
      </c>
      <c r="S22" s="9" t="s">
        <v>250</v>
      </c>
      <c r="T22" s="4" t="s">
        <v>250</v>
      </c>
      <c r="U22" s="10" t="s">
        <v>250</v>
      </c>
    </row>
    <row r="23" spans="1:21" x14ac:dyDescent="0.25">
      <c r="A23" s="4" t="s">
        <v>1628</v>
      </c>
      <c r="B23" s="9" t="s">
        <v>328</v>
      </c>
      <c r="C23" s="9" t="s">
        <v>384</v>
      </c>
      <c r="D23" s="10" t="s">
        <v>329</v>
      </c>
      <c r="E23" s="9" t="s">
        <v>383</v>
      </c>
      <c r="F23" s="4" t="s">
        <v>402</v>
      </c>
      <c r="G23" s="4" t="s">
        <v>339</v>
      </c>
      <c r="H23" s="4" t="s">
        <v>285</v>
      </c>
      <c r="I23" s="10" t="s">
        <v>328</v>
      </c>
      <c r="J23" s="9" t="s">
        <v>383</v>
      </c>
      <c r="K23" s="4" t="s">
        <v>402</v>
      </c>
      <c r="L23" s="4" t="s">
        <v>339</v>
      </c>
      <c r="M23" s="4" t="s">
        <v>239</v>
      </c>
      <c r="N23" s="4" t="s">
        <v>325</v>
      </c>
      <c r="O23" s="4" t="s">
        <v>282</v>
      </c>
      <c r="P23" s="4" t="s">
        <v>284</v>
      </c>
      <c r="Q23" s="4" t="s">
        <v>237</v>
      </c>
      <c r="R23" s="10" t="s">
        <v>338</v>
      </c>
      <c r="S23" s="9" t="s">
        <v>341</v>
      </c>
      <c r="T23" s="4" t="s">
        <v>358</v>
      </c>
      <c r="U23" s="10" t="s">
        <v>238</v>
      </c>
    </row>
    <row r="24" spans="1:21" x14ac:dyDescent="0.25">
      <c r="A24" s="4"/>
      <c r="B24" s="9" t="s">
        <v>1101</v>
      </c>
      <c r="C24" s="9" t="s">
        <v>1221</v>
      </c>
      <c r="D24" s="10" t="s">
        <v>1129</v>
      </c>
      <c r="E24" s="9" t="s">
        <v>680</v>
      </c>
      <c r="F24" s="4" t="s">
        <v>555</v>
      </c>
      <c r="G24" s="4" t="s">
        <v>266</v>
      </c>
      <c r="H24" s="4" t="s">
        <v>298</v>
      </c>
      <c r="I24" s="10" t="s">
        <v>223</v>
      </c>
      <c r="J24" s="9" t="s">
        <v>680</v>
      </c>
      <c r="K24" s="4" t="s">
        <v>555</v>
      </c>
      <c r="L24" s="4" t="s">
        <v>266</v>
      </c>
      <c r="M24" s="4" t="s">
        <v>316</v>
      </c>
      <c r="N24" s="4" t="s">
        <v>246</v>
      </c>
      <c r="O24" s="4" t="s">
        <v>224</v>
      </c>
      <c r="P24" s="4" t="s">
        <v>227</v>
      </c>
      <c r="Q24" s="4" t="s">
        <v>245</v>
      </c>
      <c r="R24" s="10" t="s">
        <v>452</v>
      </c>
      <c r="S24" s="9" t="s">
        <v>350</v>
      </c>
      <c r="T24" s="4" t="s">
        <v>1228</v>
      </c>
      <c r="U24" s="10" t="s">
        <v>350</v>
      </c>
    </row>
    <row r="25" spans="1:21" x14ac:dyDescent="0.25">
      <c r="A25" s="4"/>
      <c r="B25" s="9" t="s">
        <v>1629</v>
      </c>
      <c r="C25" s="9" t="s">
        <v>250</v>
      </c>
      <c r="D25" s="10" t="s">
        <v>250</v>
      </c>
      <c r="E25" s="9" t="s">
        <v>673</v>
      </c>
      <c r="F25" s="4" t="s">
        <v>160</v>
      </c>
      <c r="G25" s="4" t="s">
        <v>160</v>
      </c>
      <c r="H25" s="4" t="s">
        <v>160</v>
      </c>
      <c r="I25" s="10" t="s">
        <v>250</v>
      </c>
      <c r="J25" s="9" t="s">
        <v>1343</v>
      </c>
      <c r="K25" s="4" t="s">
        <v>165</v>
      </c>
      <c r="L25" s="4" t="s">
        <v>165</v>
      </c>
      <c r="M25" s="4" t="s">
        <v>250</v>
      </c>
      <c r="N25" s="4" t="s">
        <v>250</v>
      </c>
      <c r="O25" s="4" t="s">
        <v>165</v>
      </c>
      <c r="P25" s="4" t="s">
        <v>250</v>
      </c>
      <c r="Q25" s="4" t="s">
        <v>250</v>
      </c>
      <c r="R25" s="10" t="s">
        <v>165</v>
      </c>
      <c r="S25" s="9" t="s">
        <v>176</v>
      </c>
      <c r="T25" s="4" t="s">
        <v>176</v>
      </c>
      <c r="U25" s="10" t="s">
        <v>462</v>
      </c>
    </row>
    <row r="26" spans="1:21" x14ac:dyDescent="0.25">
      <c r="A26" s="4" t="s">
        <v>1630</v>
      </c>
      <c r="B26" s="9" t="s">
        <v>543</v>
      </c>
      <c r="C26" s="9" t="s">
        <v>256</v>
      </c>
      <c r="D26" s="10" t="s">
        <v>546</v>
      </c>
      <c r="E26" s="9" t="s">
        <v>600</v>
      </c>
      <c r="F26" s="4" t="s">
        <v>440</v>
      </c>
      <c r="G26" s="4" t="s">
        <v>440</v>
      </c>
      <c r="H26" s="4" t="s">
        <v>848</v>
      </c>
      <c r="I26" s="10" t="s">
        <v>479</v>
      </c>
      <c r="J26" s="9" t="s">
        <v>600</v>
      </c>
      <c r="K26" s="4" t="s">
        <v>440</v>
      </c>
      <c r="L26" s="4" t="s">
        <v>440</v>
      </c>
      <c r="M26" s="4" t="s">
        <v>542</v>
      </c>
      <c r="N26" s="4" t="s">
        <v>439</v>
      </c>
      <c r="O26" s="4" t="s">
        <v>480</v>
      </c>
      <c r="P26" s="4" t="s">
        <v>847</v>
      </c>
      <c r="Q26" s="4" t="s">
        <v>663</v>
      </c>
      <c r="R26" s="10" t="s">
        <v>439</v>
      </c>
      <c r="S26" s="9" t="s">
        <v>848</v>
      </c>
      <c r="T26" s="4" t="s">
        <v>547</v>
      </c>
      <c r="U26" s="10" t="s">
        <v>520</v>
      </c>
    </row>
    <row r="27" spans="1:21" x14ac:dyDescent="0.25">
      <c r="A27" s="4"/>
      <c r="B27" s="9" t="s">
        <v>1631</v>
      </c>
      <c r="C27" s="9" t="s">
        <v>1632</v>
      </c>
      <c r="D27" s="10" t="s">
        <v>1633</v>
      </c>
      <c r="E27" s="9" t="s">
        <v>1634</v>
      </c>
      <c r="F27" s="4" t="s">
        <v>386</v>
      </c>
      <c r="G27" s="4" t="s">
        <v>1248</v>
      </c>
      <c r="H27" s="4" t="s">
        <v>312</v>
      </c>
      <c r="I27" s="10" t="s">
        <v>350</v>
      </c>
      <c r="J27" s="9" t="s">
        <v>1634</v>
      </c>
      <c r="K27" s="4" t="s">
        <v>386</v>
      </c>
      <c r="L27" s="4" t="s">
        <v>1248</v>
      </c>
      <c r="M27" s="4" t="s">
        <v>207</v>
      </c>
      <c r="N27" s="4" t="s">
        <v>207</v>
      </c>
      <c r="O27" s="4" t="s">
        <v>226</v>
      </c>
      <c r="P27" s="4" t="s">
        <v>223</v>
      </c>
      <c r="Q27" s="4" t="s">
        <v>227</v>
      </c>
      <c r="R27" s="10" t="s">
        <v>303</v>
      </c>
      <c r="S27" s="9" t="s">
        <v>1530</v>
      </c>
      <c r="T27" s="4" t="s">
        <v>1635</v>
      </c>
      <c r="U27" s="10" t="s">
        <v>721</v>
      </c>
    </row>
    <row r="28" spans="1:21" x14ac:dyDescent="0.25">
      <c r="A28" s="4"/>
      <c r="B28" s="9" t="s">
        <v>1636</v>
      </c>
      <c r="C28" s="9" t="s">
        <v>159</v>
      </c>
      <c r="D28" s="10" t="s">
        <v>158</v>
      </c>
      <c r="E28" s="9" t="s">
        <v>673</v>
      </c>
      <c r="F28" s="4" t="s">
        <v>1288</v>
      </c>
      <c r="G28" s="4" t="s">
        <v>1288</v>
      </c>
      <c r="H28" s="4" t="s">
        <v>160</v>
      </c>
      <c r="I28" s="10" t="s">
        <v>561</v>
      </c>
      <c r="J28" s="9" t="s">
        <v>1637</v>
      </c>
      <c r="K28" s="4" t="s">
        <v>1045</v>
      </c>
      <c r="L28" s="4" t="s">
        <v>1045</v>
      </c>
      <c r="M28" s="4" t="s">
        <v>172</v>
      </c>
      <c r="N28" s="4" t="s">
        <v>172</v>
      </c>
      <c r="O28" s="4" t="s">
        <v>1045</v>
      </c>
      <c r="P28" s="4" t="s">
        <v>1045</v>
      </c>
      <c r="Q28" s="4" t="s">
        <v>1183</v>
      </c>
      <c r="R28" s="10" t="s">
        <v>1045</v>
      </c>
      <c r="S28" s="9" t="s">
        <v>176</v>
      </c>
      <c r="T28" s="4" t="s">
        <v>176</v>
      </c>
      <c r="U28" s="10" t="s">
        <v>462</v>
      </c>
    </row>
    <row r="29" spans="1:21" x14ac:dyDescent="0.25">
      <c r="A29" s="4" t="s">
        <v>319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310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310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310</v>
      </c>
    </row>
    <row r="30" spans="1:21" x14ac:dyDescent="0.25">
      <c r="A30" s="4"/>
      <c r="B30" s="9" t="s">
        <v>270</v>
      </c>
      <c r="C30" s="9" t="s">
        <v>246</v>
      </c>
      <c r="D30" s="10" t="s">
        <v>315</v>
      </c>
      <c r="E30" s="9" t="s">
        <v>315</v>
      </c>
      <c r="F30" s="4" t="s">
        <v>315</v>
      </c>
      <c r="G30" s="4" t="s">
        <v>321</v>
      </c>
      <c r="H30" s="4" t="s">
        <v>245</v>
      </c>
      <c r="I30" s="10" t="s">
        <v>245</v>
      </c>
      <c r="J30" s="9" t="s">
        <v>315</v>
      </c>
      <c r="K30" s="4" t="s">
        <v>315</v>
      </c>
      <c r="L30" s="4" t="s">
        <v>321</v>
      </c>
      <c r="M30" s="4" t="s">
        <v>245</v>
      </c>
      <c r="N30" s="4" t="s">
        <v>245</v>
      </c>
      <c r="O30" s="4" t="s">
        <v>245</v>
      </c>
      <c r="P30" s="4" t="s">
        <v>245</v>
      </c>
      <c r="Q30" s="4" t="s">
        <v>245</v>
      </c>
      <c r="R30" s="10" t="s">
        <v>245</v>
      </c>
      <c r="S30" s="9" t="s">
        <v>245</v>
      </c>
      <c r="T30" s="4" t="s">
        <v>246</v>
      </c>
      <c r="U30" s="10" t="s">
        <v>315</v>
      </c>
    </row>
    <row r="31" spans="1:21" x14ac:dyDescent="0.25">
      <c r="A31" s="4"/>
      <c r="B31" s="9" t="s">
        <v>250</v>
      </c>
      <c r="C31" s="9" t="s">
        <v>250</v>
      </c>
      <c r="D31" s="10" t="s">
        <v>250</v>
      </c>
      <c r="E31" s="9" t="s">
        <v>250</v>
      </c>
      <c r="F31" s="4" t="s">
        <v>250</v>
      </c>
      <c r="G31" s="4" t="s">
        <v>250</v>
      </c>
      <c r="H31" s="4" t="s">
        <v>250</v>
      </c>
      <c r="I31" s="10" t="s">
        <v>250</v>
      </c>
      <c r="J31" s="9" t="s">
        <v>250</v>
      </c>
      <c r="K31" s="4" t="s">
        <v>250</v>
      </c>
      <c r="L31" s="4" t="s">
        <v>250</v>
      </c>
      <c r="M31" s="4" t="s">
        <v>250</v>
      </c>
      <c r="N31" s="4" t="s">
        <v>250</v>
      </c>
      <c r="O31" s="4" t="s">
        <v>250</v>
      </c>
      <c r="P31" s="4" t="s">
        <v>250</v>
      </c>
      <c r="Q31" s="4" t="s">
        <v>250</v>
      </c>
      <c r="R31" s="10" t="s">
        <v>250</v>
      </c>
      <c r="S31" s="9" t="s">
        <v>250</v>
      </c>
      <c r="T31" s="4" t="s">
        <v>250</v>
      </c>
      <c r="U31" s="10" t="s">
        <v>250</v>
      </c>
    </row>
    <row r="32" spans="1:21" x14ac:dyDescent="0.25">
      <c r="A32" s="4" t="s">
        <v>320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310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310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244</v>
      </c>
      <c r="C33" s="9" t="s">
        <v>246</v>
      </c>
      <c r="D33" s="10" t="s">
        <v>315</v>
      </c>
      <c r="E33" s="9" t="s">
        <v>245</v>
      </c>
      <c r="F33" s="4" t="s">
        <v>315</v>
      </c>
      <c r="G33" s="4" t="s">
        <v>246</v>
      </c>
      <c r="H33" s="4" t="s">
        <v>245</v>
      </c>
      <c r="I33" s="10" t="s">
        <v>245</v>
      </c>
      <c r="J33" s="9" t="s">
        <v>245</v>
      </c>
      <c r="K33" s="4" t="s">
        <v>315</v>
      </c>
      <c r="L33" s="4" t="s">
        <v>246</v>
      </c>
      <c r="M33" s="4" t="s">
        <v>245</v>
      </c>
      <c r="N33" s="4" t="s">
        <v>245</v>
      </c>
      <c r="O33" s="4" t="s">
        <v>245</v>
      </c>
      <c r="P33" s="4" t="s">
        <v>245</v>
      </c>
      <c r="Q33" s="4" t="s">
        <v>245</v>
      </c>
      <c r="R33" s="10" t="s">
        <v>245</v>
      </c>
      <c r="S33" s="9" t="s">
        <v>245</v>
      </c>
      <c r="T33" s="4" t="s">
        <v>247</v>
      </c>
      <c r="U33" s="10" t="s">
        <v>316</v>
      </c>
    </row>
    <row r="34" spans="1:21" x14ac:dyDescent="0.25">
      <c r="A34" s="4"/>
      <c r="B34" s="9" t="s">
        <v>250</v>
      </c>
      <c r="C34" s="9" t="s">
        <v>250</v>
      </c>
      <c r="D34" s="10" t="s">
        <v>250</v>
      </c>
      <c r="E34" s="9" t="s">
        <v>250</v>
      </c>
      <c r="F34" s="4" t="s">
        <v>250</v>
      </c>
      <c r="G34" s="4" t="s">
        <v>250</v>
      </c>
      <c r="H34" s="4" t="s">
        <v>250</v>
      </c>
      <c r="I34" s="10" t="s">
        <v>250</v>
      </c>
      <c r="J34" s="9" t="s">
        <v>250</v>
      </c>
      <c r="K34" s="4" t="s">
        <v>250</v>
      </c>
      <c r="L34" s="4" t="s">
        <v>250</v>
      </c>
      <c r="M34" s="4" t="s">
        <v>250</v>
      </c>
      <c r="N34" s="4" t="s">
        <v>250</v>
      </c>
      <c r="O34" s="4" t="s">
        <v>250</v>
      </c>
      <c r="P34" s="4" t="s">
        <v>250</v>
      </c>
      <c r="Q34" s="4" t="s">
        <v>250</v>
      </c>
      <c r="R34" s="10" t="s">
        <v>250</v>
      </c>
      <c r="S34" s="9" t="s">
        <v>250</v>
      </c>
      <c r="T34" s="4" t="s">
        <v>250</v>
      </c>
      <c r="U34" s="10" t="s">
        <v>250</v>
      </c>
    </row>
    <row r="35" spans="1:21" x14ac:dyDescent="0.25">
      <c r="A35" s="4" t="s">
        <v>322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245</v>
      </c>
      <c r="C36" s="9" t="s">
        <v>245</v>
      </c>
      <c r="D36" s="10" t="s">
        <v>245</v>
      </c>
      <c r="E36" s="9" t="s">
        <v>245</v>
      </c>
      <c r="F36" s="4" t="s">
        <v>245</v>
      </c>
      <c r="G36" s="4" t="s">
        <v>245</v>
      </c>
      <c r="H36" s="4" t="s">
        <v>245</v>
      </c>
      <c r="I36" s="10" t="s">
        <v>245</v>
      </c>
      <c r="J36" s="9" t="s">
        <v>245</v>
      </c>
      <c r="K36" s="4" t="s">
        <v>245</v>
      </c>
      <c r="L36" s="4" t="s">
        <v>245</v>
      </c>
      <c r="M36" s="4" t="s">
        <v>245</v>
      </c>
      <c r="N36" s="4" t="s">
        <v>245</v>
      </c>
      <c r="O36" s="4" t="s">
        <v>245</v>
      </c>
      <c r="P36" s="4" t="s">
        <v>245</v>
      </c>
      <c r="Q36" s="4" t="s">
        <v>245</v>
      </c>
      <c r="R36" s="10" t="s">
        <v>245</v>
      </c>
      <c r="S36" s="9" t="s">
        <v>245</v>
      </c>
      <c r="T36" s="4" t="s">
        <v>245</v>
      </c>
      <c r="U36" s="10" t="s">
        <v>245</v>
      </c>
    </row>
    <row r="37" spans="1:21" x14ac:dyDescent="0.25">
      <c r="A37" s="4"/>
      <c r="B37" s="9" t="s">
        <v>250</v>
      </c>
      <c r="C37" s="9" t="s">
        <v>250</v>
      </c>
      <c r="D37" s="10" t="s">
        <v>250</v>
      </c>
      <c r="E37" s="9" t="s">
        <v>250</v>
      </c>
      <c r="F37" s="4" t="s">
        <v>250</v>
      </c>
      <c r="G37" s="4" t="s">
        <v>250</v>
      </c>
      <c r="H37" s="4" t="s">
        <v>250</v>
      </c>
      <c r="I37" s="10" t="s">
        <v>250</v>
      </c>
      <c r="J37" s="9" t="s">
        <v>250</v>
      </c>
      <c r="K37" s="4" t="s">
        <v>250</v>
      </c>
      <c r="L37" s="4" t="s">
        <v>250</v>
      </c>
      <c r="M37" s="4" t="s">
        <v>250</v>
      </c>
      <c r="N37" s="4" t="s">
        <v>250</v>
      </c>
      <c r="O37" s="4" t="s">
        <v>250</v>
      </c>
      <c r="P37" s="4" t="s">
        <v>250</v>
      </c>
      <c r="Q37" s="4" t="s">
        <v>250</v>
      </c>
      <c r="R37" s="10" t="s">
        <v>250</v>
      </c>
      <c r="S37" s="9" t="s">
        <v>250</v>
      </c>
      <c r="T37" s="4" t="s">
        <v>250</v>
      </c>
      <c r="U37" s="10" t="s">
        <v>250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62" priority="13">
      <formula>$B$18&gt;0</formula>
    </cfRule>
  </conditionalFormatting>
  <conditionalFormatting sqref="A22:U22">
    <cfRule type="expression" dxfId="661" priority="12">
      <formula>A22&lt;&gt;""</formula>
    </cfRule>
  </conditionalFormatting>
  <conditionalFormatting sqref="A25:U25">
    <cfRule type="expression" dxfId="660" priority="11">
      <formula>A25&lt;&gt;""</formula>
    </cfRule>
  </conditionalFormatting>
  <conditionalFormatting sqref="A28:U28">
    <cfRule type="expression" dxfId="659" priority="10">
      <formula>A28&lt;&gt;""</formula>
    </cfRule>
  </conditionalFormatting>
  <conditionalFormatting sqref="A31:U31">
    <cfRule type="expression" dxfId="658" priority="9">
      <formula>A31&lt;&gt;""</formula>
    </cfRule>
  </conditionalFormatting>
  <conditionalFormatting sqref="A34:U34">
    <cfRule type="expression" dxfId="657" priority="8">
      <formula>A34&lt;&gt;""</formula>
    </cfRule>
  </conditionalFormatting>
  <conditionalFormatting sqref="A37:U37">
    <cfRule type="expression" dxfId="656" priority="7">
      <formula>A37&lt;&gt;""</formula>
    </cfRule>
  </conditionalFormatting>
  <conditionalFormatting sqref="A40:U40">
    <cfRule type="expression" dxfId="655" priority="6">
      <formula>A40&lt;&gt;""</formula>
    </cfRule>
  </conditionalFormatting>
  <conditionalFormatting sqref="A43:U43">
    <cfRule type="expression" dxfId="654" priority="5">
      <formula>A43&lt;&gt;""</formula>
    </cfRule>
  </conditionalFormatting>
  <conditionalFormatting sqref="A46:U46">
    <cfRule type="expression" dxfId="653" priority="4">
      <formula>A46&lt;&gt;""</formula>
    </cfRule>
  </conditionalFormatting>
  <conditionalFormatting sqref="A49:U49">
    <cfRule type="expression" dxfId="652" priority="3">
      <formula>A49&lt;&gt;""</formula>
    </cfRule>
  </conditionalFormatting>
  <conditionalFormatting sqref="A52:U52">
    <cfRule type="expression" dxfId="651" priority="2">
      <formula>A52&lt;&gt;""</formula>
    </cfRule>
  </conditionalFormatting>
  <conditionalFormatting sqref="A55:U55">
    <cfRule type="expression" dxfId="65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149</vt:i4>
      </vt:variant>
    </vt:vector>
  </HeadingPairs>
  <TitlesOfParts>
    <vt:vector size="149" baseType="lpstr">
      <vt:lpstr>TOC</vt:lpstr>
      <vt:lpstr>SOC1</vt:lpstr>
      <vt:lpstr>SOC2A</vt:lpstr>
      <vt:lpstr>SOC2B</vt:lpstr>
      <vt:lpstr>SOC3A</vt:lpstr>
      <vt:lpstr>SOC3B</vt:lpstr>
      <vt:lpstr>SOC4A</vt:lpstr>
      <vt:lpstr>SOC4B</vt:lpstr>
      <vt:lpstr>PHYS8</vt:lpstr>
      <vt:lpstr>PHYS1A</vt:lpstr>
      <vt:lpstr>PHYS1B</vt:lpstr>
      <vt:lpstr>PHYS1C</vt:lpstr>
      <vt:lpstr>PHYS1D</vt:lpstr>
      <vt:lpstr>PHYS1E</vt:lpstr>
      <vt:lpstr>PHYS1F</vt:lpstr>
      <vt:lpstr>PHYS1G</vt:lpstr>
      <vt:lpstr>PHYS1H</vt:lpstr>
      <vt:lpstr>PHYS1I</vt:lpstr>
      <vt:lpstr>PHYS1J</vt:lpstr>
      <vt:lpstr>PHYS1K</vt:lpstr>
      <vt:lpstr>PHYS1L</vt:lpstr>
      <vt:lpstr>PHYS1M</vt:lpstr>
      <vt:lpstr>PHYS1N</vt:lpstr>
      <vt:lpstr>PHYS1O</vt:lpstr>
      <vt:lpstr>PHYS1P</vt:lpstr>
      <vt:lpstr>PHYS1Q</vt:lpstr>
      <vt:lpstr>SOC5A</vt:lpstr>
      <vt:lpstr>SOC5B</vt:lpstr>
      <vt:lpstr>SOC5C</vt:lpstr>
      <vt:lpstr>SOC5D</vt:lpstr>
      <vt:lpstr>SOC5E</vt:lpstr>
      <vt:lpstr>PHYS2_1</vt:lpstr>
      <vt:lpstr>PHYS2_2</vt:lpstr>
      <vt:lpstr>PHYS2_3</vt:lpstr>
      <vt:lpstr>PHYS2_4</vt:lpstr>
      <vt:lpstr>PHYS2_5</vt:lpstr>
      <vt:lpstr>PHYS2_6</vt:lpstr>
      <vt:lpstr>PHYS2_7</vt:lpstr>
      <vt:lpstr>PHYS2_8</vt:lpstr>
      <vt:lpstr>PHYS2_9</vt:lpstr>
      <vt:lpstr>PHYS2_10</vt:lpstr>
      <vt:lpstr>PHYS2_11</vt:lpstr>
      <vt:lpstr>PHYS2_12</vt:lpstr>
      <vt:lpstr>PHYS2_13</vt:lpstr>
      <vt:lpstr>PHYS2_14</vt:lpstr>
      <vt:lpstr>PHYS2_15</vt:lpstr>
      <vt:lpstr>PHYS2_16</vt:lpstr>
      <vt:lpstr>PHYS2_17</vt:lpstr>
      <vt:lpstr>PHYS2_18</vt:lpstr>
      <vt:lpstr>PHYS2_19</vt:lpstr>
      <vt:lpstr>PHYS10A</vt:lpstr>
      <vt:lpstr>PHYS10B</vt:lpstr>
      <vt:lpstr>PHYS10C</vt:lpstr>
      <vt:lpstr>PHYS10D</vt:lpstr>
      <vt:lpstr>PHYS10E</vt:lpstr>
      <vt:lpstr>ECON8A</vt:lpstr>
      <vt:lpstr>ECON8B</vt:lpstr>
      <vt:lpstr>ECON8C</vt:lpstr>
      <vt:lpstr>ECON8D</vt:lpstr>
      <vt:lpstr>ECON8E</vt:lpstr>
      <vt:lpstr>ECON8F</vt:lpstr>
      <vt:lpstr>ECON8G</vt:lpstr>
      <vt:lpstr>ECON8H</vt:lpstr>
      <vt:lpstr>ECON8I</vt:lpstr>
      <vt:lpstr>ECON8J</vt:lpstr>
      <vt:lpstr>ECON8K</vt:lpstr>
      <vt:lpstr>ECON8L</vt:lpstr>
      <vt:lpstr>ECON8M</vt:lpstr>
      <vt:lpstr>ECON8N</vt:lpstr>
      <vt:lpstr>ECON8O</vt:lpstr>
      <vt:lpstr>ECON8P</vt:lpstr>
      <vt:lpstr>ECON8Q</vt:lpstr>
      <vt:lpstr>ECON8R</vt:lpstr>
      <vt:lpstr>ECON8S</vt:lpstr>
      <vt:lpstr>ECON7_1</vt:lpstr>
      <vt:lpstr>ECON7_2</vt:lpstr>
      <vt:lpstr>ECON7_3</vt:lpstr>
      <vt:lpstr>ECON7_4</vt:lpstr>
      <vt:lpstr>ECON7_5</vt:lpstr>
      <vt:lpstr>ECON7_6</vt:lpstr>
      <vt:lpstr>ECON7_7</vt:lpstr>
      <vt:lpstr>ECON7_8</vt:lpstr>
      <vt:lpstr>ECON1</vt:lpstr>
      <vt:lpstr>ECON4</vt:lpstr>
      <vt:lpstr>ECON4A</vt:lpstr>
      <vt:lpstr>ECON4B</vt:lpstr>
      <vt:lpstr>ECON6A</vt:lpstr>
      <vt:lpstr>ECON6B</vt:lpstr>
      <vt:lpstr>ECON6C</vt:lpstr>
      <vt:lpstr>ECON6D</vt:lpstr>
      <vt:lpstr>ECON6E</vt:lpstr>
      <vt:lpstr>ECON6F</vt:lpstr>
      <vt:lpstr>ECON6G</vt:lpstr>
      <vt:lpstr>ECON6H</vt:lpstr>
      <vt:lpstr>ECON6I</vt:lpstr>
      <vt:lpstr>ECON6J</vt:lpstr>
      <vt:lpstr>ECON6K</vt:lpstr>
      <vt:lpstr>ECON6L</vt:lpstr>
      <vt:lpstr>ECON5A_A</vt:lpstr>
      <vt:lpstr>ECON5A_B</vt:lpstr>
      <vt:lpstr>PHYS7_1</vt:lpstr>
      <vt:lpstr>PHYS7_2</vt:lpstr>
      <vt:lpstr>PHYS7_3</vt:lpstr>
      <vt:lpstr>PHYS7_4</vt:lpstr>
      <vt:lpstr>PHYS11</vt:lpstr>
      <vt:lpstr>PHYS9A</vt:lpstr>
      <vt:lpstr>PHYS9B</vt:lpstr>
      <vt:lpstr>PHYS9C</vt:lpstr>
      <vt:lpstr>PHYS9D</vt:lpstr>
      <vt:lpstr>PHYS9E</vt:lpstr>
      <vt:lpstr>PHYS9F</vt:lpstr>
      <vt:lpstr>PHYS9G</vt:lpstr>
      <vt:lpstr>PHYS9H</vt:lpstr>
      <vt:lpstr>PHYS3A</vt:lpstr>
      <vt:lpstr>PHYS3B</vt:lpstr>
      <vt:lpstr>PHYS3C</vt:lpstr>
      <vt:lpstr>PHYS3D</vt:lpstr>
      <vt:lpstr>PHYS3E</vt:lpstr>
      <vt:lpstr>PHYS3F</vt:lpstr>
      <vt:lpstr>PHYS3G</vt:lpstr>
      <vt:lpstr>PHYS3H</vt:lpstr>
      <vt:lpstr>PHYS3I</vt:lpstr>
      <vt:lpstr>PHYS3J</vt:lpstr>
      <vt:lpstr>PHYS3K</vt:lpstr>
      <vt:lpstr>PHYS3L</vt:lpstr>
      <vt:lpstr>PHYS3M</vt:lpstr>
      <vt:lpstr>PHYS4</vt:lpstr>
      <vt:lpstr>PHYS5</vt:lpstr>
      <vt:lpstr>PHYS6</vt:lpstr>
      <vt:lpstr>AGE4</vt:lpstr>
      <vt:lpstr>AGE7</vt:lpstr>
      <vt:lpstr>RACETH</vt:lpstr>
      <vt:lpstr>RACE_R2</vt:lpstr>
      <vt:lpstr>HHINCOME</vt:lpstr>
      <vt:lpstr>EDUCATION</vt:lpstr>
      <vt:lpstr>EDUC4</vt:lpstr>
      <vt:lpstr>P_OCCUPY2</vt:lpstr>
      <vt:lpstr>MARITAL</vt:lpstr>
      <vt:lpstr>LGBT</vt:lpstr>
      <vt:lpstr>HHSIZE1</vt:lpstr>
      <vt:lpstr>HH01S</vt:lpstr>
      <vt:lpstr>HH25S</vt:lpstr>
      <vt:lpstr>HH612S</vt:lpstr>
      <vt:lpstr>HH1317S</vt:lpstr>
      <vt:lpstr>HH18OVS</vt:lpstr>
      <vt:lpstr>REGION4</vt:lpstr>
      <vt:lpstr>REGION9</vt:lpstr>
      <vt:lpstr>P_DENSE</vt:lpstr>
      <vt:lpstr>MODE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Bonnell-William</dc:creator>
  <cp:lastModifiedBy>William Bonnell</cp:lastModifiedBy>
  <dcterms:created xsi:type="dcterms:W3CDTF">2020-05-12T14:00:37Z</dcterms:created>
  <dcterms:modified xsi:type="dcterms:W3CDTF">2020-05-12T19:37:10Z</dcterms:modified>
</cp:coreProperties>
</file>